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924"/>
  <workbookPr codeName="ThisWorkbook"/>
  <xr:revisionPtr revIDLastSave="0" documentId="11_0C9236AC953F18B1F2C2DABB8F6C74068DAD4C7C" xr6:coauthVersionLast="45" xr6:coauthVersionMax="45" xr10:uidLastSave="{00000000-0000-0000-0000-000000000000}"/>
  <bookViews>
    <workbookView xWindow="-15" yWindow="-15" windowWidth="10680" windowHeight="4875" tabRatio="666" firstSheet="6" activeTab="6" xr2:uid="{00000000-000D-0000-FFFF-FFFF00000000}"/>
  </bookViews>
  <sheets>
    <sheet name="Tema" sheetId="21" r:id="rId1"/>
    <sheet name="PROCV EXATO" sheetId="6" r:id="rId2"/>
    <sheet name="PROCH EXATO " sheetId="24" r:id="rId3"/>
    <sheet name="Anot PROCV Ex" sheetId="17" r:id="rId4"/>
    <sheet name="PROCV APROX1" sheetId="23" r:id="rId5"/>
    <sheet name="PROCV APROX2" sheetId="7" r:id="rId6"/>
    <sheet name="Anot PROCV Aprox" sheetId="18" r:id="rId7"/>
  </sheets>
  <externalReferences>
    <externalReference r:id="rId8"/>
  </externalReferences>
  <definedNames>
    <definedName name="Aliquota">'[1]PROCV APROX2'!$B$7</definedName>
    <definedName name="col_pesq">'[1]IND-CORRESP1'!$E$5:$E$18</definedName>
    <definedName name="CONTAS" localSheetId="2">'PROCH EXATO '!#REF!</definedName>
    <definedName name="CONTAS">'PROCV EXATO'!$D$5:$F$18</definedName>
    <definedName name="CS_LISTA" localSheetId="4">[1]INDICE!$I$6:$I$13</definedName>
    <definedName name="CS_LISTA">#REF!</definedName>
    <definedName name="Custo">'[1]IND-CORRESP2'!$E$12:$E$19</definedName>
    <definedName name="Descrição" localSheetId="4">'[1]IND-CORRESP2'!$C$12:$C$19</definedName>
    <definedName name="Descrição">#REF!</definedName>
    <definedName name="ESTADOS">'[1] INDIR VALID'!$J$7:$J$9</definedName>
    <definedName name="FAIXAS">'PROCV APROX2'!$G$7:$I$14</definedName>
    <definedName name="GERALDO" localSheetId="2">'PROCH EXATO '!#REF!</definedName>
    <definedName name="GERALDO">'PROCV EXATO'!$D$5:$F$18</definedName>
    <definedName name="HORIZONTAL">'PROCH EXATO '!$G$5:$T$7</definedName>
    <definedName name="Imposto_fixo">'[1]PROCV APROX2'!$B$6</definedName>
    <definedName name="Matriz" localSheetId="4">'[1]IND-CORRESP3'!$A$10:$H$17</definedName>
    <definedName name="Matriz">#REF!</definedName>
    <definedName name="Matriz_tabela">'[1]PROCV EXATO'!$D$5:$E$18</definedName>
    <definedName name="mx_contas">'[1]IND-CORRESP1'!$D$5:$D$18</definedName>
    <definedName name="MX_DESCONTO">'PROCV APROX1'!$H$6:$J$13</definedName>
    <definedName name="mx_despesas">'[1]PROCH EXATO'!$B$8:$N$14</definedName>
    <definedName name="MX_IMPOSTO">'[1]PROCV APROX2'!$A$13:$E$19</definedName>
    <definedName name="Number">'[1]IND-CORRESP3'!$H$10:$H$17</definedName>
    <definedName name="Número" localSheetId="4">'[1]IND-CORRESP2'!$I$12:$I$19</definedName>
    <definedName name="Número">#REF!</definedName>
    <definedName name="Quantidade">'[1]IND-CORRESP2'!$D$12:$D$19</definedName>
    <definedName name="TABELA" localSheetId="2">'PROCH EXATO '!#REF!</definedName>
    <definedName name="TABELA">'PROCV EXATO'!$D$5:$F$18</definedName>
    <definedName name="Titulos">'[1]IND-CORRESP3'!$A$9:$H$9</definedName>
    <definedName name="TUDO" localSheetId="2">'PROCH EXATO '!$1:$1048576</definedName>
    <definedName name="TUDO">'PROCV EXATO'!$1:$1048576</definedName>
    <definedName name="Valor_Excedente">'[1]PROCV APROX2'!$B$8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7" l="1"/>
  <c r="E9" i="7"/>
  <c r="E10" i="7"/>
  <c r="F10" i="7" s="1"/>
  <c r="E11" i="7"/>
  <c r="F11" i="7" s="1"/>
  <c r="E12" i="7"/>
  <c r="E13" i="7"/>
  <c r="E14" i="7"/>
  <c r="F14" i="7" s="1"/>
  <c r="E7" i="7"/>
  <c r="F7" i="7" s="1"/>
  <c r="D8" i="23"/>
  <c r="D9" i="23"/>
  <c r="D10" i="23"/>
  <c r="E10" i="23" s="1"/>
  <c r="F10" i="23" s="1"/>
  <c r="D11" i="23"/>
  <c r="D12" i="23"/>
  <c r="D13" i="23"/>
  <c r="E13" i="23" s="1"/>
  <c r="F13" i="23" s="1"/>
  <c r="D14" i="23"/>
  <c r="D7" i="23"/>
  <c r="B8" i="24"/>
  <c r="B7" i="24"/>
  <c r="B8" i="6"/>
  <c r="B7" i="6"/>
  <c r="F13" i="7"/>
  <c r="F12" i="7"/>
  <c r="F9" i="7"/>
  <c r="F8" i="7"/>
  <c r="E8" i="23"/>
  <c r="F8" i="23" s="1"/>
  <c r="E14" i="23"/>
  <c r="F14" i="23" s="1"/>
  <c r="E9" i="23"/>
  <c r="F9" i="23" s="1"/>
  <c r="E7" i="23"/>
  <c r="F7" i="23" s="1"/>
  <c r="E12" i="23"/>
  <c r="F12" i="23" s="1"/>
  <c r="E11" i="23"/>
  <c r="F11" i="23" s="1"/>
</calcChain>
</file>

<file path=xl/sharedStrings.xml><?xml version="1.0" encoding="utf-8"?>
<sst xmlns="http://schemas.openxmlformats.org/spreadsheetml/2006/main" count="172" uniqueCount="90">
  <si>
    <t>DICAS EXPRESS
VERSÕES DO EXCEL</t>
  </si>
  <si>
    <t>FUNÇÕES DE PESQUISA E REFERÊNCIA</t>
  </si>
  <si>
    <r>
      <t xml:space="preserve">* </t>
    </r>
    <r>
      <rPr>
        <b/>
        <sz val="28"/>
        <color theme="3" tint="-0.499984740745262"/>
        <rFont val="Britannic Bold"/>
        <family val="2"/>
      </rPr>
      <t>ProcV  &amp; ProcH</t>
    </r>
    <r>
      <rPr>
        <b/>
        <sz val="36"/>
        <color theme="3" tint="-0.499984740745262"/>
        <rFont val="Britannic Bold"/>
        <family val="2"/>
      </rPr>
      <t xml:space="preserve">
* ProcV Exato e ProcV aproximado</t>
    </r>
  </si>
  <si>
    <t>www.excelexpert.com.br</t>
  </si>
  <si>
    <t>USANDO A FUNÇÃO PROCV PARA UMA PESQUISA EXATA</t>
  </si>
  <si>
    <t>Recursos complementares :</t>
  </si>
  <si>
    <t xml:space="preserve"> validação de dados no número da conta</t>
  </si>
  <si>
    <t>Nomear o intervalo da tabela</t>
  </si>
  <si>
    <t>Lance número da conta:</t>
  </si>
  <si>
    <t>12-3456</t>
  </si>
  <si>
    <t>Número da conta</t>
  </si>
  <si>
    <t>Titular da conta</t>
  </si>
  <si>
    <t>CIDADE</t>
  </si>
  <si>
    <t>10-0009</t>
  </si>
  <si>
    <t>Brimson Furniture</t>
  </si>
  <si>
    <t>Boston</t>
  </si>
  <si>
    <t xml:space="preserve">O titular  da conta é: </t>
  </si>
  <si>
    <t>02-0200</t>
  </si>
  <si>
    <t>Chimera Illusions</t>
  </si>
  <si>
    <t>New York</t>
  </si>
  <si>
    <t>A cidade é</t>
  </si>
  <si>
    <t>01-0045</t>
  </si>
  <si>
    <t>Door Stoppers Ltd.</t>
  </si>
  <si>
    <t>08-2255</t>
  </si>
  <si>
    <t>Emily's Sports Palace</t>
  </si>
  <si>
    <t>San Francisco</t>
  </si>
  <si>
    <t>12-1212</t>
  </si>
  <si>
    <t>Katy's Paper Products</t>
  </si>
  <si>
    <t>Los Angeles</t>
  </si>
  <si>
    <t>Meaghan Manufacturing</t>
  </si>
  <si>
    <t>09-2111</t>
  </si>
  <si>
    <t>O'Donoghue Inc.</t>
  </si>
  <si>
    <t>14-1882</t>
  </si>
  <si>
    <t>Real Solemn Officials</t>
  </si>
  <si>
    <t>14-5741</t>
  </si>
  <si>
    <t>Refco Office Solutions</t>
  </si>
  <si>
    <t>07-0025</t>
  </si>
  <si>
    <t>Renaud &amp; Son</t>
  </si>
  <si>
    <t>07-4441</t>
  </si>
  <si>
    <t>Rooter Office Solvents</t>
  </si>
  <si>
    <t>16-6658</t>
  </si>
  <si>
    <t>Simpson's Ltd.</t>
  </si>
  <si>
    <t>Voyatzis Designs</t>
  </si>
  <si>
    <t>USANDO A FUNÇÃO PROCH PARA UMA PESQUISA EXATA</t>
  </si>
  <si>
    <t>PROCV OU VLOOKUP</t>
  </si>
  <si>
    <t>Procura em tabela vertical ( por colunas)</t>
  </si>
  <si>
    <t>Procura um ítem numa tabela e traz como resultado</t>
  </si>
  <si>
    <t xml:space="preserve"> uma outra coluna da mesma tabela</t>
  </si>
  <si>
    <t>ex.: procura o codigo e traz o nome da produtora</t>
  </si>
  <si>
    <t>o criterio de pesquisa fornecido ( prim parametro)</t>
  </si>
  <si>
    <t>encontrado, devolve a n-esima coluna especificada ( 3 parametro)</t>
  </si>
  <si>
    <r>
      <t xml:space="preserve">a procura sempre será a partir da </t>
    </r>
    <r>
      <rPr>
        <b/>
        <sz val="11"/>
        <color theme="1"/>
        <rFont val="Calibri"/>
        <family val="2"/>
        <scheme val="minor"/>
      </rPr>
      <t>primeira</t>
    </r>
    <r>
      <rPr>
        <sz val="10"/>
        <rFont val="Arial"/>
        <family val="2"/>
      </rPr>
      <t xml:space="preserve"> coluna</t>
    </r>
  </si>
  <si>
    <r>
      <t xml:space="preserve">dai em diante, as colunas a direita  são </t>
    </r>
    <r>
      <rPr>
        <b/>
        <sz val="11"/>
        <color theme="1"/>
        <rFont val="Calibri"/>
        <family val="2"/>
        <scheme val="minor"/>
      </rPr>
      <t>numeradas</t>
    </r>
    <r>
      <rPr>
        <sz val="10"/>
        <rFont val="Arial"/>
        <family val="2"/>
      </rPr>
      <t xml:space="preserve"> em ordem </t>
    </r>
  </si>
  <si>
    <t>Portanto necessita de quatro  parametros</t>
  </si>
  <si>
    <t>1- criterio de pesquisa</t>
  </si>
  <si>
    <t>2- a tabela de pesquisa</t>
  </si>
  <si>
    <t>3- o numero da coluna desejada da tabela</t>
  </si>
  <si>
    <t>4- sim/não - se a pesquisa é exata ou aproximada ( não = exata)</t>
  </si>
  <si>
    <r>
      <t xml:space="preserve">o ultimo parametro define se a procura será </t>
    </r>
    <r>
      <rPr>
        <b/>
        <sz val="11"/>
        <color theme="1"/>
        <rFont val="Calibri"/>
        <family val="2"/>
        <scheme val="minor"/>
      </rPr>
      <t>exata ou aproximada</t>
    </r>
  </si>
  <si>
    <t>exata = FALSO  (0)</t>
  </si>
  <si>
    <t>Aprox = VERDADEIRO (1 ou vazio)</t>
  </si>
  <si>
    <t>dica : pode-se usar o F3</t>
  </si>
  <si>
    <t>USANDO A FUNÇÃO PROCV PARA UMA PESQUISA POR APROXIMAÇÃO</t>
  </si>
  <si>
    <t>Nomear o intervalo da tabela de descontos</t>
  </si>
  <si>
    <t>Tabela de desconto</t>
  </si>
  <si>
    <t xml:space="preserve">Unidades </t>
  </si>
  <si>
    <t>Peça</t>
  </si>
  <si>
    <t>Preço de tabela</t>
  </si>
  <si>
    <t>Desconto</t>
  </si>
  <si>
    <t>Preço líquido</t>
  </si>
  <si>
    <t>Total</t>
  </si>
  <si>
    <t>DE</t>
  </si>
  <si>
    <t>ATÉ</t>
  </si>
  <si>
    <t>A-182</t>
  </si>
  <si>
    <t>B-047</t>
  </si>
  <si>
    <t>B-111</t>
  </si>
  <si>
    <t>C-098</t>
  </si>
  <si>
    <t>D-017</t>
  </si>
  <si>
    <t>D-178</t>
  </si>
  <si>
    <t>Usando datas na tabela de faixas</t>
  </si>
  <si>
    <t>PROCV APROXIMADO ( OU POR INTERVALO)</t>
  </si>
  <si>
    <t>Uma procura por intervalo ocorre quando temos uma tabela numérica</t>
  </si>
  <si>
    <t>de faixas de valores, e o critério de pesquisa está numa determinada faixa</t>
  </si>
  <si>
    <t>REGRAS DA TABELA DE FAIXAS DE VALORES</t>
  </si>
  <si>
    <t>1- Primeira coluna numérica</t>
  </si>
  <si>
    <t>2- ordem ascendente</t>
  </si>
  <si>
    <t>3-começa no zero</t>
  </si>
  <si>
    <t xml:space="preserve">QUARTO PARAMETRO DO PROCV </t>
  </si>
  <si>
    <t>procura exata = procurar intervalo = 0</t>
  </si>
  <si>
    <t>procura aproximada = procurar intervalo &lt;&gt;0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</si>
</sst>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0"/>
      <color theme="8" tint="-0.499984740745262"/>
      <name val="Britannic Bold"/>
      <family val="2"/>
    </font>
    <font>
      <sz val="11"/>
      <color theme="8" tint="-0.499984740745262"/>
      <name val="Calibri"/>
      <family val="2"/>
      <scheme val="minor"/>
    </font>
    <font>
      <b/>
      <sz val="48"/>
      <color theme="0"/>
      <name val="Britannic Bold"/>
      <family val="2"/>
    </font>
    <font>
      <b/>
      <sz val="36"/>
      <color theme="3" tint="-0.499984740745262"/>
      <name val="Britannic Bold"/>
      <family val="2"/>
    </font>
    <font>
      <b/>
      <sz val="28"/>
      <color theme="3" tint="-0.499984740745262"/>
      <name val="Britannic Bold"/>
      <family val="2"/>
    </font>
    <font>
      <b/>
      <sz val="36"/>
      <color rgb="FF0070C0"/>
      <name val="Britannic Bold"/>
      <family val="2"/>
    </font>
    <font>
      <b/>
      <sz val="48"/>
      <color rgb="FF0070C0"/>
      <name val="Britannic Bold"/>
      <family val="2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7"/>
      </top>
      <bottom/>
      <diagonal/>
    </border>
    <border>
      <left style="thin">
        <color theme="8"/>
      </left>
      <right/>
      <top style="thin">
        <color theme="7"/>
      </top>
      <bottom/>
      <diagonal/>
    </border>
    <border>
      <left/>
      <right style="thin">
        <color theme="8"/>
      </right>
      <top style="thin">
        <color theme="7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5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4" fillId="4" borderId="1" xfId="0" applyFont="1" applyFill="1" applyBorder="1"/>
    <xf numFmtId="49" fontId="4" fillId="5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0" xfId="2" applyAlignment="1">
      <alignment wrapText="1"/>
    </xf>
    <xf numFmtId="0" fontId="2" fillId="0" borderId="0" xfId="2"/>
    <xf numFmtId="0" fontId="7" fillId="0" borderId="0" xfId="2" applyFont="1"/>
    <xf numFmtId="0" fontId="2" fillId="0" borderId="0" xfId="2" applyAlignment="1">
      <alignment horizontal="left" wrapText="1" indent="3"/>
    </xf>
    <xf numFmtId="0" fontId="2" fillId="0" borderId="0" xfId="2" applyAlignment="1">
      <alignment horizontal="left" indent="5"/>
    </xf>
    <xf numFmtId="0" fontId="7" fillId="0" borderId="0" xfId="2" applyFont="1" applyAlignment="1">
      <alignment wrapText="1"/>
    </xf>
    <xf numFmtId="0" fontId="4" fillId="0" borderId="0" xfId="1" applyFont="1"/>
    <xf numFmtId="0" fontId="3" fillId="0" borderId="0" xfId="1"/>
    <xf numFmtId="0" fontId="5" fillId="0" borderId="0" xfId="1" applyFont="1"/>
    <xf numFmtId="0" fontId="8" fillId="0" borderId="0" xfId="2" applyFont="1" applyFill="1" applyAlignment="1">
      <alignment vertical="top" wrapText="1"/>
    </xf>
    <xf numFmtId="0" fontId="9" fillId="0" borderId="0" xfId="2" applyFont="1" applyFill="1"/>
    <xf numFmtId="0" fontId="14" fillId="6" borderId="0" xfId="2" applyFont="1" applyFill="1" applyAlignment="1">
      <alignment vertical="center" wrapText="1"/>
    </xf>
    <xf numFmtId="0" fontId="9" fillId="2" borderId="0" xfId="2" applyFont="1" applyFill="1"/>
    <xf numFmtId="0" fontId="18" fillId="0" borderId="0" xfId="0" applyFont="1" applyAlignment="1">
      <alignment horizontal="left"/>
    </xf>
    <xf numFmtId="0" fontId="19" fillId="0" borderId="0" xfId="0" applyFont="1"/>
    <xf numFmtId="0" fontId="5" fillId="0" borderId="4" xfId="0" applyFont="1" applyBorder="1"/>
    <xf numFmtId="0" fontId="5" fillId="0" borderId="6" xfId="0" applyFont="1" applyBorder="1"/>
    <xf numFmtId="0" fontId="2" fillId="0" borderId="2" xfId="2" applyBorder="1"/>
    <xf numFmtId="0" fontId="2" fillId="0" borderId="4" xfId="2" applyBorder="1"/>
    <xf numFmtId="0" fontId="2" fillId="0" borderId="6" xfId="2" applyBorder="1"/>
    <xf numFmtId="0" fontId="20" fillId="0" borderId="0" xfId="2" applyFont="1" applyAlignment="1">
      <alignment wrapText="1"/>
    </xf>
    <xf numFmtId="0" fontId="2" fillId="0" borderId="4" xfId="2" applyBorder="1" applyAlignment="1">
      <alignment horizontal="left" wrapText="1" indent="4"/>
    </xf>
    <xf numFmtId="0" fontId="2" fillId="0" borderId="6" xfId="2" applyBorder="1" applyAlignment="1">
      <alignment horizontal="left" wrapText="1" indent="4"/>
    </xf>
    <xf numFmtId="0" fontId="7" fillId="0" borderId="2" xfId="2" applyFont="1" applyBorder="1" applyAlignment="1">
      <alignment wrapText="1"/>
    </xf>
    <xf numFmtId="0" fontId="7" fillId="0" borderId="2" xfId="2" applyFont="1" applyBorder="1" applyAlignment="1">
      <alignment horizontal="left" wrapText="1"/>
    </xf>
    <xf numFmtId="0" fontId="7" fillId="0" borderId="6" xfId="2" applyFont="1" applyBorder="1" applyAlignment="1">
      <alignment horizontal="left" wrapText="1" indent="4"/>
    </xf>
    <xf numFmtId="0" fontId="5" fillId="0" borderId="1" xfId="0" applyFont="1" applyBorder="1" applyAlignment="1">
      <alignment horizontal="center"/>
    </xf>
    <xf numFmtId="0" fontId="4" fillId="0" borderId="10" xfId="1" applyFont="1" applyBorder="1" applyAlignment="1"/>
    <xf numFmtId="0" fontId="4" fillId="0" borderId="11" xfId="1" applyFont="1" applyBorder="1" applyAlignment="1"/>
    <xf numFmtId="0" fontId="4" fillId="0" borderId="12" xfId="1" applyFont="1" applyBorder="1"/>
    <xf numFmtId="0" fontId="4" fillId="0" borderId="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9" fontId="6" fillId="5" borderId="13" xfId="1" applyNumberFormat="1" applyFont="1" applyFill="1" applyBorder="1" applyAlignment="1">
      <alignment horizontal="center"/>
    </xf>
    <xf numFmtId="164" fontId="6" fillId="0" borderId="13" xfId="1" applyNumberFormat="1" applyFont="1" applyBorder="1"/>
    <xf numFmtId="164" fontId="6" fillId="0" borderId="15" xfId="1" applyNumberFormat="1" applyFont="1" applyBorder="1"/>
    <xf numFmtId="9" fontId="4" fillId="0" borderId="1" xfId="4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164" fontId="6" fillId="0" borderId="8" xfId="1" applyNumberFormat="1" applyFont="1" applyBorder="1"/>
    <xf numFmtId="164" fontId="6" fillId="0" borderId="9" xfId="1" applyNumberFormat="1" applyFont="1" applyBorder="1"/>
    <xf numFmtId="0" fontId="4" fillId="3" borderId="14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16" fontId="4" fillId="0" borderId="1" xfId="1" applyNumberFormat="1" applyFont="1" applyBorder="1" applyAlignment="1">
      <alignment horizontal="center"/>
    </xf>
    <xf numFmtId="14" fontId="6" fillId="0" borderId="14" xfId="1" applyNumberFormat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/>
    <xf numFmtId="0" fontId="5" fillId="4" borderId="4" xfId="0" applyFont="1" applyFill="1" applyBorder="1"/>
    <xf numFmtId="0" fontId="5" fillId="4" borderId="1" xfId="0" applyFont="1" applyFill="1" applyBorder="1" applyAlignment="1">
      <alignment horizontal="center"/>
    </xf>
    <xf numFmtId="0" fontId="1" fillId="0" borderId="0" xfId="2" applyFont="1" applyAlignment="1">
      <alignment horizontal="left" indent="5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10" fillId="6" borderId="0" xfId="2" applyFont="1" applyFill="1" applyAlignment="1">
      <alignment horizontal="left" vertical="top" wrapText="1"/>
    </xf>
    <xf numFmtId="0" fontId="11" fillId="2" borderId="0" xfId="2" applyFont="1" applyFill="1" applyAlignment="1">
      <alignment horizontal="right" vertical="center" wrapText="1"/>
    </xf>
    <xf numFmtId="0" fontId="13" fillId="2" borderId="0" xfId="2" applyFont="1" applyFill="1" applyAlignment="1">
      <alignment horizontal="right" vertical="center" wrapText="1"/>
    </xf>
    <xf numFmtId="0" fontId="16" fillId="0" borderId="0" xfId="3" applyFont="1" applyFill="1" applyAlignment="1">
      <alignment horizontal="right" vertical="center"/>
    </xf>
  </cellXfs>
  <cellStyles count="5">
    <cellStyle name="Hiperlink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Porcentagem 2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4</xdr:col>
      <xdr:colOff>280393</xdr:colOff>
      <xdr:row>4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4300"/>
          <a:ext cx="2928343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849161</xdr:colOff>
      <xdr:row>0</xdr:row>
      <xdr:rowOff>31375</xdr:rowOff>
    </xdr:from>
    <xdr:to>
      <xdr:col>8</xdr:col>
      <xdr:colOff>441616</xdr:colOff>
      <xdr:row>1</xdr:row>
      <xdr:rowOff>256597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4706" y="31375"/>
          <a:ext cx="1731250" cy="4936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142875</xdr:colOff>
      <xdr:row>0</xdr:row>
      <xdr:rowOff>0</xdr:rowOff>
    </xdr:from>
    <xdr:to>
      <xdr:col>23</xdr:col>
      <xdr:colOff>44892</xdr:colOff>
      <xdr:row>1</xdr:row>
      <xdr:rowOff>225222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7531" y="0"/>
          <a:ext cx="1723673" cy="487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211006</xdr:colOff>
      <xdr:row>2</xdr:row>
      <xdr:rowOff>111125</xdr:rowOff>
    </xdr:from>
    <xdr:to>
      <xdr:col>6</xdr:col>
      <xdr:colOff>206651</xdr:colOff>
      <xdr:row>19</xdr:row>
      <xdr:rowOff>152127</xdr:rowOff>
    </xdr:to>
    <xdr:pic>
      <xdr:nvPicPr>
        <xdr:cNvPr id="3" name="Imagem 2" descr="C:\Users\Geraldo\AppData\Local\Temp\SNAGHTML44ab21d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4756" y="111125"/>
          <a:ext cx="6274208" cy="3325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9525</xdr:rowOff>
    </xdr:from>
    <xdr:to>
      <xdr:col>1</xdr:col>
      <xdr:colOff>1318781</xdr:colOff>
      <xdr:row>2</xdr:row>
      <xdr:rowOff>13709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"/>
          <a:ext cx="1404506" cy="3851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</xdr:colOff>
      <xdr:row>0</xdr:row>
      <xdr:rowOff>47625</xdr:rowOff>
    </xdr:from>
    <xdr:to>
      <xdr:col>12</xdr:col>
      <xdr:colOff>205943</xdr:colOff>
      <xdr:row>1</xdr:row>
      <xdr:rowOff>189800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6812" y="47625"/>
          <a:ext cx="1404506" cy="3851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533845</xdr:colOff>
      <xdr:row>0</xdr:row>
      <xdr:rowOff>16227</xdr:rowOff>
    </xdr:from>
    <xdr:to>
      <xdr:col>11</xdr:col>
      <xdr:colOff>40155</xdr:colOff>
      <xdr:row>1</xdr:row>
      <xdr:rowOff>136072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6006" y="16227"/>
          <a:ext cx="1404506" cy="3851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235763</xdr:colOff>
      <xdr:row>4</xdr:row>
      <xdr:rowOff>55563</xdr:rowOff>
    </xdr:from>
    <xdr:to>
      <xdr:col>12</xdr:col>
      <xdr:colOff>151366</xdr:colOff>
      <xdr:row>20</xdr:row>
      <xdr:rowOff>93663</xdr:rowOff>
    </xdr:to>
    <xdr:pic>
      <xdr:nvPicPr>
        <xdr:cNvPr id="2" name="Imagem 1" descr="C:\Users\Geraldo\AppData\Local\Temp\SNAGHTML44d6a67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5888" y="293688"/>
          <a:ext cx="5670291" cy="30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63500</xdr:rowOff>
    </xdr:from>
    <xdr:to>
      <xdr:col>1</xdr:col>
      <xdr:colOff>1499756</xdr:colOff>
      <xdr:row>2</xdr:row>
      <xdr:rowOff>67684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063" y="63500"/>
          <a:ext cx="1404506" cy="3851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/Dropbox/%23%23Geraldo-Ana/$$$_Curso%20Excel%20Online/%23%23_Studio%20XL%20Geraldo/%23%20A%20subir/001_Exerc%20a%20Gravar/13-%20Recursos%20Especiais_Exemplos%20PesqR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HER"/>
      <sheetName val="ESCOLHER OPB"/>
      <sheetName val="PROCV EXATO"/>
      <sheetName val="PROCH EXATO"/>
      <sheetName val="PROCV APROX1"/>
      <sheetName val="PROCV APROX2"/>
      <sheetName val="INDIR PROCV"/>
      <sheetName val=" INDIR VALID"/>
      <sheetName val="INDICE"/>
      <sheetName val="IND-CORRESP1"/>
      <sheetName val="IND-CORRESP2"/>
      <sheetName val="IND-CORRESP3"/>
      <sheetName val="IND-COR CONCAT"/>
    </sheetNames>
    <sheetDataSet>
      <sheetData sheetId="0"/>
      <sheetData sheetId="1"/>
      <sheetData sheetId="2">
        <row r="5">
          <cell r="D5" t="str">
            <v>Número da conta</v>
          </cell>
          <cell r="E5" t="str">
            <v>Nome da conta</v>
          </cell>
        </row>
        <row r="6">
          <cell r="D6" t="str">
            <v>10-0009</v>
          </cell>
          <cell r="E6" t="str">
            <v>Brimson Furniture</v>
          </cell>
        </row>
        <row r="7">
          <cell r="D7" t="str">
            <v>02-0200</v>
          </cell>
          <cell r="E7" t="str">
            <v>Chimera Illusions</v>
          </cell>
        </row>
        <row r="8">
          <cell r="D8" t="str">
            <v>01-0045</v>
          </cell>
          <cell r="E8" t="str">
            <v>Door Stoppers Ltd.</v>
          </cell>
        </row>
        <row r="9">
          <cell r="D9" t="str">
            <v>08-2255</v>
          </cell>
          <cell r="E9" t="str">
            <v>Emily's Sports Palace</v>
          </cell>
        </row>
        <row r="10">
          <cell r="D10" t="str">
            <v>12-1212</v>
          </cell>
          <cell r="E10" t="str">
            <v>Katy's Paper Products</v>
          </cell>
        </row>
        <row r="11">
          <cell r="D11" t="str">
            <v>12-3456</v>
          </cell>
          <cell r="E11" t="str">
            <v>Meaghan Manufacturing</v>
          </cell>
        </row>
        <row r="12">
          <cell r="D12" t="str">
            <v>09-2111</v>
          </cell>
          <cell r="E12" t="str">
            <v>O'Donoghue Inc.</v>
          </cell>
        </row>
        <row r="13">
          <cell r="D13" t="str">
            <v>14-1882</v>
          </cell>
          <cell r="E13" t="str">
            <v>Real Solemn Officials</v>
          </cell>
        </row>
        <row r="14">
          <cell r="D14" t="str">
            <v>14-5741</v>
          </cell>
          <cell r="E14" t="str">
            <v>Refco Office Solutions</v>
          </cell>
        </row>
        <row r="15">
          <cell r="D15" t="str">
            <v>07-0025</v>
          </cell>
          <cell r="E15" t="str">
            <v>Renaud &amp; Son</v>
          </cell>
        </row>
        <row r="16">
          <cell r="D16" t="str">
            <v>07-4441</v>
          </cell>
          <cell r="E16" t="str">
            <v>Rooter Office Solvents</v>
          </cell>
        </row>
        <row r="17">
          <cell r="D17" t="str">
            <v>16-6658</v>
          </cell>
          <cell r="E17" t="str">
            <v>Simpson's Ltd.</v>
          </cell>
        </row>
        <row r="18">
          <cell r="D18" t="str">
            <v>14-1882</v>
          </cell>
          <cell r="E18" t="str">
            <v>Voyatzis Designs</v>
          </cell>
        </row>
      </sheetData>
      <sheetData sheetId="3">
        <row r="8">
          <cell r="B8" t="str">
            <v>DESPESAS</v>
          </cell>
          <cell r="C8" t="str">
            <v>Janeiro</v>
          </cell>
          <cell r="D8" t="str">
            <v>Fevereiro</v>
          </cell>
          <cell r="E8" t="str">
            <v>Março</v>
          </cell>
          <cell r="F8" t="str">
            <v>Abril</v>
          </cell>
          <cell r="G8" t="str">
            <v>Maio</v>
          </cell>
          <cell r="H8" t="str">
            <v>Junho</v>
          </cell>
          <cell r="I8" t="str">
            <v>Julho</v>
          </cell>
          <cell r="J8" t="str">
            <v>Agosto</v>
          </cell>
          <cell r="K8" t="str">
            <v>Setembro</v>
          </cell>
          <cell r="L8" t="str">
            <v>Outubro</v>
          </cell>
          <cell r="M8" t="str">
            <v>Novembro</v>
          </cell>
          <cell r="N8" t="str">
            <v>Dezembro</v>
          </cell>
        </row>
        <row r="9">
          <cell r="B9" t="str">
            <v>Publicidade</v>
          </cell>
          <cell r="C9">
            <v>4600</v>
          </cell>
          <cell r="D9">
            <v>4200</v>
          </cell>
          <cell r="E9">
            <v>5200</v>
          </cell>
          <cell r="F9">
            <v>4600</v>
          </cell>
          <cell r="G9">
            <v>4200</v>
          </cell>
          <cell r="H9">
            <v>5200</v>
          </cell>
          <cell r="I9">
            <v>4600</v>
          </cell>
          <cell r="J9">
            <v>4200</v>
          </cell>
          <cell r="K9">
            <v>5200</v>
          </cell>
          <cell r="L9">
            <v>4600</v>
          </cell>
          <cell r="M9">
            <v>4200</v>
          </cell>
          <cell r="N9">
            <v>5200</v>
          </cell>
        </row>
        <row r="10">
          <cell r="B10" t="str">
            <v>Locação</v>
          </cell>
          <cell r="C10">
            <v>2100</v>
          </cell>
          <cell r="D10">
            <v>2100</v>
          </cell>
          <cell r="E10">
            <v>2100</v>
          </cell>
          <cell r="F10">
            <v>2100</v>
          </cell>
          <cell r="G10">
            <v>2100</v>
          </cell>
          <cell r="H10">
            <v>2100</v>
          </cell>
          <cell r="I10">
            <v>2100</v>
          </cell>
          <cell r="J10">
            <v>2100</v>
          </cell>
          <cell r="K10">
            <v>2100</v>
          </cell>
          <cell r="L10">
            <v>2100</v>
          </cell>
          <cell r="M10">
            <v>2100</v>
          </cell>
          <cell r="N10">
            <v>2100</v>
          </cell>
        </row>
        <row r="11">
          <cell r="B11" t="str">
            <v>Suprimentos</v>
          </cell>
          <cell r="C11">
            <v>1300</v>
          </cell>
          <cell r="D11">
            <v>1200</v>
          </cell>
          <cell r="E11">
            <v>1400</v>
          </cell>
          <cell r="F11">
            <v>1300</v>
          </cell>
          <cell r="G11">
            <v>1200</v>
          </cell>
          <cell r="H11">
            <v>1400</v>
          </cell>
          <cell r="I11">
            <v>1300</v>
          </cell>
          <cell r="J11">
            <v>1200</v>
          </cell>
          <cell r="K11">
            <v>1400</v>
          </cell>
          <cell r="L11">
            <v>1300</v>
          </cell>
          <cell r="M11">
            <v>1200</v>
          </cell>
          <cell r="N11">
            <v>1400</v>
          </cell>
        </row>
        <row r="12">
          <cell r="B12" t="str">
            <v>Salários</v>
          </cell>
          <cell r="C12">
            <v>16000</v>
          </cell>
          <cell r="D12">
            <v>16000</v>
          </cell>
          <cell r="E12">
            <v>16500</v>
          </cell>
          <cell r="F12">
            <v>16000</v>
          </cell>
          <cell r="G12">
            <v>16000</v>
          </cell>
          <cell r="H12">
            <v>16500</v>
          </cell>
          <cell r="I12">
            <v>16000</v>
          </cell>
          <cell r="J12">
            <v>16000</v>
          </cell>
          <cell r="K12">
            <v>16500</v>
          </cell>
          <cell r="L12">
            <v>16000</v>
          </cell>
          <cell r="M12">
            <v>16000</v>
          </cell>
          <cell r="N12">
            <v>16500</v>
          </cell>
        </row>
        <row r="13">
          <cell r="B13" t="str">
            <v>Água, luz etc.</v>
          </cell>
          <cell r="C13">
            <v>500</v>
          </cell>
          <cell r="D13">
            <v>600</v>
          </cell>
          <cell r="E13">
            <v>600</v>
          </cell>
          <cell r="F13">
            <v>500</v>
          </cell>
          <cell r="G13">
            <v>600</v>
          </cell>
          <cell r="H13">
            <v>600</v>
          </cell>
          <cell r="I13">
            <v>500</v>
          </cell>
          <cell r="J13">
            <v>600</v>
          </cell>
          <cell r="K13">
            <v>600</v>
          </cell>
          <cell r="L13">
            <v>500</v>
          </cell>
          <cell r="M13">
            <v>600</v>
          </cell>
          <cell r="N13">
            <v>600</v>
          </cell>
        </row>
        <row r="14">
          <cell r="B14" t="str">
            <v>TOTAL</v>
          </cell>
          <cell r="C14">
            <v>24500</v>
          </cell>
          <cell r="D14">
            <v>24100</v>
          </cell>
          <cell r="E14">
            <v>25800</v>
          </cell>
          <cell r="F14">
            <v>24500</v>
          </cell>
          <cell r="G14">
            <v>24100</v>
          </cell>
          <cell r="H14">
            <v>25800</v>
          </cell>
          <cell r="I14">
            <v>24500</v>
          </cell>
          <cell r="J14">
            <v>24100</v>
          </cell>
          <cell r="K14">
            <v>25800</v>
          </cell>
          <cell r="L14">
            <v>24500</v>
          </cell>
          <cell r="M14">
            <v>24100</v>
          </cell>
          <cell r="N14">
            <v>25800</v>
          </cell>
        </row>
      </sheetData>
      <sheetData sheetId="4"/>
      <sheetData sheetId="5">
        <row r="6">
          <cell r="B6">
            <v>3772.9994999999999</v>
          </cell>
        </row>
        <row r="7">
          <cell r="B7">
            <v>0.06</v>
          </cell>
        </row>
        <row r="8">
          <cell r="B8">
            <v>50</v>
          </cell>
        </row>
        <row r="13">
          <cell r="A13" t="str">
            <v>Está acima de</v>
          </cell>
          <cell r="B13" t="str">
            <v>Mas não acima de</v>
          </cell>
          <cell r="C13" t="str">
            <v>Imposto Fixo</v>
          </cell>
          <cell r="D13" t="str">
            <v>MaIs aliquota</v>
          </cell>
          <cell r="E13" t="str">
            <v xml:space="preserve">Sobre excedente de </v>
          </cell>
        </row>
        <row r="14">
          <cell r="A14">
            <v>0</v>
          </cell>
          <cell r="B14">
            <v>8350</v>
          </cell>
          <cell r="C14">
            <v>0</v>
          </cell>
          <cell r="D14">
            <v>0.03</v>
          </cell>
          <cell r="E14">
            <v>0</v>
          </cell>
        </row>
        <row r="15">
          <cell r="A15">
            <v>8350.01</v>
          </cell>
          <cell r="B15">
            <v>33950</v>
          </cell>
          <cell r="C15">
            <v>250.5</v>
          </cell>
          <cell r="D15">
            <v>0.04</v>
          </cell>
          <cell r="E15">
            <v>8350</v>
          </cell>
        </row>
        <row r="16">
          <cell r="A16">
            <v>33950.01</v>
          </cell>
          <cell r="B16">
            <v>82250</v>
          </cell>
          <cell r="C16">
            <v>1274.4996000000001</v>
          </cell>
          <cell r="D16">
            <v>0.05</v>
          </cell>
          <cell r="E16">
            <v>33950</v>
          </cell>
        </row>
        <row r="17">
          <cell r="A17">
            <v>82250.009999999995</v>
          </cell>
          <cell r="B17">
            <v>171550</v>
          </cell>
          <cell r="C17">
            <v>3772.9994999999999</v>
          </cell>
          <cell r="D17">
            <v>0.06</v>
          </cell>
          <cell r="E17">
            <v>82250</v>
          </cell>
        </row>
        <row r="18">
          <cell r="A18">
            <v>171550.01</v>
          </cell>
          <cell r="B18">
            <v>372950</v>
          </cell>
          <cell r="C18">
            <v>9470.4994000000006</v>
          </cell>
          <cell r="D18">
            <v>7.0000000000000007E-2</v>
          </cell>
          <cell r="E18">
            <v>171550</v>
          </cell>
        </row>
        <row r="19">
          <cell r="A19">
            <v>372950.01</v>
          </cell>
          <cell r="B19">
            <v>9999999</v>
          </cell>
          <cell r="C19">
            <v>24390.999300000003</v>
          </cell>
          <cell r="D19">
            <v>0.08</v>
          </cell>
          <cell r="E19">
            <v>372950</v>
          </cell>
        </row>
      </sheetData>
      <sheetData sheetId="6"/>
      <sheetData sheetId="7">
        <row r="7">
          <cell r="J7" t="str">
            <v>PARANÁ</v>
          </cell>
        </row>
        <row r="8">
          <cell r="J8" t="str">
            <v>SANTA_CATARINA</v>
          </cell>
        </row>
        <row r="9">
          <cell r="J9" t="str">
            <v>SÃO_PAULO</v>
          </cell>
        </row>
      </sheetData>
      <sheetData sheetId="8">
        <row r="6">
          <cell r="I6" t="str">
            <v>Canos</v>
          </cell>
        </row>
        <row r="7">
          <cell r="I7" t="str">
            <v>Dente de roda</v>
          </cell>
        </row>
        <row r="8">
          <cell r="I8" t="str">
            <v>Alicates</v>
          </cell>
        </row>
        <row r="9">
          <cell r="I9" t="str">
            <v>Arruela</v>
          </cell>
        </row>
        <row r="10">
          <cell r="I10" t="str">
            <v>Válvula</v>
          </cell>
        </row>
        <row r="11">
          <cell r="I11" t="str">
            <v>Chave de fenda</v>
          </cell>
        </row>
        <row r="12">
          <cell r="I12" t="str">
            <v>Junção S</v>
          </cell>
        </row>
        <row r="13">
          <cell r="I13" t="str">
            <v>Soquete</v>
          </cell>
        </row>
      </sheetData>
      <sheetData sheetId="9">
        <row r="5">
          <cell r="D5" t="str">
            <v>Nome da conta</v>
          </cell>
          <cell r="E5" t="str">
            <v>Número da conta</v>
          </cell>
        </row>
        <row r="6">
          <cell r="D6" t="str">
            <v>Brimson Furniture</v>
          </cell>
          <cell r="E6" t="str">
            <v>10-0009</v>
          </cell>
        </row>
        <row r="7">
          <cell r="D7" t="str">
            <v>Chimera Illusions</v>
          </cell>
          <cell r="E7" t="str">
            <v>02-0200</v>
          </cell>
        </row>
        <row r="8">
          <cell r="D8" t="str">
            <v>Door Stoppers Ltd.</v>
          </cell>
          <cell r="E8" t="str">
            <v>01-0045</v>
          </cell>
        </row>
        <row r="9">
          <cell r="D9" t="str">
            <v>Emily's Sports Palace</v>
          </cell>
          <cell r="E9" t="str">
            <v>08-2255</v>
          </cell>
        </row>
        <row r="10">
          <cell r="D10" t="str">
            <v>Katy's Paper Products</v>
          </cell>
          <cell r="E10" t="str">
            <v>12-1212</v>
          </cell>
        </row>
        <row r="11">
          <cell r="D11" t="str">
            <v>Meaghan Manufacturing</v>
          </cell>
          <cell r="E11" t="str">
            <v>12-3456</v>
          </cell>
        </row>
        <row r="12">
          <cell r="D12" t="str">
            <v>O'Donoghue Inc.</v>
          </cell>
          <cell r="E12" t="str">
            <v>09-2111</v>
          </cell>
        </row>
        <row r="13">
          <cell r="D13" t="str">
            <v>Real Solemn Officials</v>
          </cell>
          <cell r="E13" t="str">
            <v>14-1882</v>
          </cell>
        </row>
        <row r="14">
          <cell r="D14" t="str">
            <v>Refco Office Solutions</v>
          </cell>
          <cell r="E14" t="str">
            <v>14-5741</v>
          </cell>
        </row>
        <row r="15">
          <cell r="D15" t="str">
            <v>Renaud &amp; Son</v>
          </cell>
          <cell r="E15" t="str">
            <v>07-0025</v>
          </cell>
        </row>
        <row r="16">
          <cell r="D16" t="str">
            <v>Rooter Office Solvents</v>
          </cell>
          <cell r="E16" t="str">
            <v>07-4441</v>
          </cell>
        </row>
        <row r="17">
          <cell r="D17" t="str">
            <v>Simpson's Ltd.</v>
          </cell>
          <cell r="E17" t="str">
            <v>16-6658</v>
          </cell>
        </row>
        <row r="18">
          <cell r="D18" t="str">
            <v>Voyatzis Designs</v>
          </cell>
          <cell r="E18" t="str">
            <v>14-1882</v>
          </cell>
        </row>
      </sheetData>
      <sheetData sheetId="10">
        <row r="12">
          <cell r="C12" t="str">
            <v>Alicates</v>
          </cell>
          <cell r="D12">
            <v>57</v>
          </cell>
          <cell r="E12">
            <v>10.47</v>
          </cell>
          <cell r="I12" t="str">
            <v>D-178</v>
          </cell>
        </row>
        <row r="13">
          <cell r="C13" t="str">
            <v>Arruela</v>
          </cell>
          <cell r="D13">
            <v>856</v>
          </cell>
          <cell r="E13">
            <v>0.12</v>
          </cell>
          <cell r="I13" t="str">
            <v>A-201</v>
          </cell>
        </row>
        <row r="14">
          <cell r="C14" t="str">
            <v>Dente de roda</v>
          </cell>
          <cell r="D14">
            <v>357</v>
          </cell>
          <cell r="E14">
            <v>1.57</v>
          </cell>
          <cell r="I14" t="str">
            <v>C-098</v>
          </cell>
        </row>
        <row r="15">
          <cell r="C15" t="str">
            <v>Canos</v>
          </cell>
          <cell r="D15">
            <v>86</v>
          </cell>
          <cell r="E15">
            <v>15.24</v>
          </cell>
          <cell r="I15" t="str">
            <v>B-111</v>
          </cell>
        </row>
        <row r="16">
          <cell r="C16" t="str">
            <v>Chave de fenda</v>
          </cell>
          <cell r="D16">
            <v>75</v>
          </cell>
          <cell r="E16">
            <v>18.690000000000001</v>
          </cell>
          <cell r="I16" t="str">
            <v>D-017</v>
          </cell>
        </row>
        <row r="17">
          <cell r="C17" t="str">
            <v>Soquete</v>
          </cell>
          <cell r="D17">
            <v>298</v>
          </cell>
          <cell r="E17">
            <v>3.11</v>
          </cell>
          <cell r="I17" t="str">
            <v>C-321</v>
          </cell>
        </row>
        <row r="18">
          <cell r="C18" t="str">
            <v>Junção S</v>
          </cell>
          <cell r="D18">
            <v>155</v>
          </cell>
          <cell r="E18">
            <v>6.85</v>
          </cell>
          <cell r="I18" t="str">
            <v>A-182</v>
          </cell>
        </row>
        <row r="19">
          <cell r="C19" t="str">
            <v>Válvula</v>
          </cell>
          <cell r="D19">
            <v>482</v>
          </cell>
          <cell r="E19">
            <v>4.01</v>
          </cell>
          <cell r="I19" t="str">
            <v>B-047</v>
          </cell>
        </row>
      </sheetData>
      <sheetData sheetId="11">
        <row r="9">
          <cell r="A9" t="str">
            <v>Division</v>
          </cell>
          <cell r="B9" t="str">
            <v>Description</v>
          </cell>
          <cell r="C9" t="str">
            <v>Quantity</v>
          </cell>
          <cell r="D9" t="str">
            <v>Cost</v>
          </cell>
          <cell r="E9" t="str">
            <v>Total Cost</v>
          </cell>
          <cell r="F9" t="str">
            <v>Retail</v>
          </cell>
          <cell r="G9" t="str">
            <v>Gross Margin</v>
          </cell>
          <cell r="H9" t="str">
            <v>Number</v>
          </cell>
        </row>
        <row r="10">
          <cell r="A10">
            <v>4</v>
          </cell>
          <cell r="B10" t="str">
            <v>Gangley Pliers</v>
          </cell>
          <cell r="C10">
            <v>57</v>
          </cell>
          <cell r="D10">
            <v>10.47</v>
          </cell>
          <cell r="E10">
            <v>596.79000000000008</v>
          </cell>
          <cell r="F10">
            <v>17.95</v>
          </cell>
          <cell r="G10">
            <v>0.71442215854823288</v>
          </cell>
          <cell r="H10" t="str">
            <v>D-178</v>
          </cell>
        </row>
        <row r="11">
          <cell r="A11">
            <v>3</v>
          </cell>
          <cell r="B11" t="str">
            <v>HCAB Washer</v>
          </cell>
          <cell r="C11">
            <v>856</v>
          </cell>
          <cell r="D11">
            <v>0.12</v>
          </cell>
          <cell r="E11">
            <v>102.72</v>
          </cell>
          <cell r="F11">
            <v>0.25</v>
          </cell>
          <cell r="G11">
            <v>1.0833333333333335</v>
          </cell>
          <cell r="H11" t="str">
            <v>A-201</v>
          </cell>
        </row>
        <row r="12">
          <cell r="A12">
            <v>3</v>
          </cell>
          <cell r="B12" t="str">
            <v>Finley Sprocket</v>
          </cell>
          <cell r="C12">
            <v>357</v>
          </cell>
          <cell r="D12">
            <v>1.57</v>
          </cell>
          <cell r="E12">
            <v>560.49</v>
          </cell>
          <cell r="F12">
            <v>2.95</v>
          </cell>
          <cell r="G12">
            <v>0.87898089171974525</v>
          </cell>
          <cell r="H12" t="str">
            <v>C-098</v>
          </cell>
        </row>
        <row r="13">
          <cell r="A13">
            <v>2</v>
          </cell>
          <cell r="B13" t="str">
            <v>6" Sonotube</v>
          </cell>
          <cell r="C13">
            <v>86</v>
          </cell>
          <cell r="D13">
            <v>15.24</v>
          </cell>
          <cell r="E13">
            <v>1310.6400000000001</v>
          </cell>
          <cell r="F13">
            <v>19.95</v>
          </cell>
          <cell r="G13">
            <v>0.30905511811023617</v>
          </cell>
          <cell r="H13" t="str">
            <v>B-111</v>
          </cell>
        </row>
        <row r="14">
          <cell r="A14">
            <v>4</v>
          </cell>
          <cell r="B14" t="str">
            <v>Langstrom 7" Wrench</v>
          </cell>
          <cell r="C14">
            <v>75</v>
          </cell>
          <cell r="D14">
            <v>18.690000000000001</v>
          </cell>
          <cell r="E14">
            <v>1401.75</v>
          </cell>
          <cell r="F14">
            <v>27.95</v>
          </cell>
          <cell r="G14">
            <v>0.49545211342964141</v>
          </cell>
          <cell r="H14" t="str">
            <v>D-017</v>
          </cell>
        </row>
        <row r="15">
          <cell r="A15">
            <v>3</v>
          </cell>
          <cell r="B15" t="str">
            <v>Thompson Socket</v>
          </cell>
          <cell r="C15">
            <v>298</v>
          </cell>
          <cell r="D15">
            <v>3.11</v>
          </cell>
          <cell r="E15">
            <v>926.78</v>
          </cell>
          <cell r="F15">
            <v>5.95</v>
          </cell>
          <cell r="G15">
            <v>0.91318327974276536</v>
          </cell>
          <cell r="H15" t="str">
            <v>C-321</v>
          </cell>
        </row>
        <row r="16">
          <cell r="A16">
            <v>1</v>
          </cell>
          <cell r="B16" t="str">
            <v>S-Joint</v>
          </cell>
          <cell r="C16">
            <v>155</v>
          </cell>
          <cell r="D16">
            <v>6.85</v>
          </cell>
          <cell r="E16">
            <v>1061.75</v>
          </cell>
          <cell r="F16">
            <v>9.9499999999999993</v>
          </cell>
          <cell r="G16">
            <v>0.45255474452554739</v>
          </cell>
          <cell r="H16" t="str">
            <v>A-182</v>
          </cell>
        </row>
        <row r="17">
          <cell r="A17">
            <v>2</v>
          </cell>
          <cell r="B17" t="str">
            <v>LAMF Valve</v>
          </cell>
          <cell r="C17">
            <v>482</v>
          </cell>
          <cell r="D17">
            <v>4.01</v>
          </cell>
          <cell r="E17">
            <v>1932.82</v>
          </cell>
          <cell r="F17">
            <v>6.95</v>
          </cell>
          <cell r="G17">
            <v>0.73316708229426453</v>
          </cell>
          <cell r="H17" t="str">
            <v>B-047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-60000" r="100000" b="20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expert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4:V29"/>
  <sheetViews>
    <sheetView showGridLines="0" zoomScale="82" zoomScaleNormal="82" workbookViewId="0">
      <selection activeCell="V29" sqref="V29"/>
    </sheetView>
  </sheetViews>
  <sheetFormatPr defaultColWidth="10.42578125" defaultRowHeight="15"/>
  <cols>
    <col min="1" max="20" width="10.42578125" style="26"/>
    <col min="21" max="21" width="3.28515625" style="26" customWidth="1"/>
    <col min="22" max="22" width="4.140625" style="26" customWidth="1"/>
    <col min="23" max="16384" width="10.42578125" style="26"/>
  </cols>
  <sheetData>
    <row r="4" spans="2:21" ht="15" customHeight="1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2:21" ht="1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1" ht="15" customHeight="1">
      <c r="B6" s="25"/>
      <c r="C6" s="25"/>
      <c r="D6" s="25"/>
      <c r="E6" s="74" t="s">
        <v>1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25"/>
    </row>
    <row r="7" spans="2:21" ht="15" customHeight="1">
      <c r="B7" s="25"/>
      <c r="C7" s="25"/>
      <c r="D7" s="25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25"/>
    </row>
    <row r="8" spans="2:21" ht="15" customHeight="1">
      <c r="B8" s="25"/>
      <c r="C8" s="25"/>
      <c r="D8" s="25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25"/>
    </row>
    <row r="9" spans="2:21" ht="15" customHeight="1">
      <c r="B9" s="25"/>
      <c r="C9" s="25"/>
      <c r="D9" s="25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25"/>
    </row>
    <row r="10" spans="2:21" ht="15" customHeight="1">
      <c r="B10" s="25"/>
      <c r="C10" s="25"/>
      <c r="D10" s="25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25"/>
    </row>
    <row r="11" spans="2:21" ht="15" customHeight="1">
      <c r="B11" s="25"/>
      <c r="C11" s="25"/>
      <c r="D11" s="25"/>
      <c r="E11" s="75" t="s">
        <v>2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27"/>
    </row>
    <row r="12" spans="2:21" ht="15" customHeight="1">
      <c r="B12" s="25"/>
      <c r="C12" s="25"/>
      <c r="D12" s="25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27"/>
    </row>
    <row r="13" spans="2:21" ht="15" customHeight="1">
      <c r="B13" s="25"/>
      <c r="C13" s="25"/>
      <c r="D13" s="2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27"/>
    </row>
    <row r="14" spans="2:21" ht="15" customHeight="1">
      <c r="B14" s="25"/>
      <c r="C14" s="25"/>
      <c r="D14" s="2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27"/>
    </row>
    <row r="15" spans="2:21" ht="15" customHeight="1">
      <c r="B15" s="25"/>
      <c r="C15" s="25"/>
      <c r="D15" s="2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27"/>
    </row>
    <row r="16" spans="2:21" ht="15" customHeight="1">
      <c r="B16" s="25"/>
      <c r="C16" s="25"/>
      <c r="D16" s="25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27"/>
    </row>
    <row r="17" spans="2:22" ht="15" customHeight="1">
      <c r="B17" s="25"/>
      <c r="C17" s="25"/>
      <c r="D17" s="2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27"/>
    </row>
    <row r="18" spans="2:22" ht="15" customHeight="1">
      <c r="B18" s="25"/>
      <c r="C18" s="25"/>
      <c r="D18" s="25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27"/>
    </row>
    <row r="19" spans="2:22" ht="15" customHeight="1">
      <c r="B19" s="25"/>
      <c r="C19" s="25"/>
      <c r="D19" s="2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27"/>
    </row>
    <row r="20" spans="2:22" ht="15" customHeight="1">
      <c r="B20" s="25"/>
      <c r="C20" s="25"/>
      <c r="D20" s="2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27"/>
    </row>
    <row r="21" spans="2:22" ht="15" customHeight="1">
      <c r="O21" s="77" t="s">
        <v>3</v>
      </c>
      <c r="P21" s="77"/>
      <c r="Q21" s="77"/>
      <c r="R21" s="77"/>
      <c r="S21" s="77"/>
      <c r="T21" s="77"/>
    </row>
    <row r="22" spans="2:22" ht="15" customHeight="1">
      <c r="O22" s="77"/>
      <c r="P22" s="77"/>
      <c r="Q22" s="77"/>
      <c r="R22" s="77"/>
      <c r="S22" s="77"/>
      <c r="T22" s="77"/>
    </row>
    <row r="23" spans="2:22" ht="15" customHeight="1">
      <c r="O23" s="77"/>
      <c r="P23" s="77"/>
      <c r="Q23" s="77"/>
      <c r="R23" s="77"/>
      <c r="S23" s="77"/>
      <c r="T23" s="77"/>
    </row>
    <row r="28" spans="2:22">
      <c r="H28"/>
    </row>
    <row r="29" spans="2:22">
      <c r="V29" s="28"/>
    </row>
  </sheetData>
  <mergeCells count="3">
    <mergeCell ref="E6:T10"/>
    <mergeCell ref="E11:S20"/>
    <mergeCell ref="O21:T23"/>
  </mergeCells>
  <hyperlinks>
    <hyperlink ref="O21" r:id="rId1" xr:uid="{00000000-0004-0000-0000-000000000000}"/>
    <hyperlink ref="O21:T23" location="Resolvida!A1" display="www.excelexpert.com.br" xr:uid="{00000000-0004-0000-0000-000001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</sheetPr>
  <dimension ref="A1:F20"/>
  <sheetViews>
    <sheetView showGridLines="0" zoomScale="110" zoomScaleNormal="110" zoomScaleSheetLayoutView="40" workbookViewId="0">
      <selection activeCell="D11" sqref="D11"/>
    </sheetView>
  </sheetViews>
  <sheetFormatPr defaultRowHeight="15.75"/>
  <cols>
    <col min="1" max="1" width="26.5703125" style="2" customWidth="1"/>
    <col min="2" max="2" width="30.140625" style="2" customWidth="1"/>
    <col min="3" max="3" width="4.5703125" style="2" customWidth="1"/>
    <col min="4" max="4" width="18.140625" style="3" customWidth="1"/>
    <col min="5" max="5" width="24.28515625" style="2" bestFit="1" customWidth="1"/>
    <col min="6" max="6" width="14.140625" style="2" bestFit="1" customWidth="1"/>
    <col min="7" max="8" width="9" style="2" customWidth="1"/>
    <col min="9" max="16384" width="9.140625" style="2"/>
  </cols>
  <sheetData>
    <row r="1" spans="1:6" ht="21">
      <c r="A1" s="29" t="s">
        <v>4</v>
      </c>
      <c r="B1" s="30"/>
      <c r="C1" s="30"/>
    </row>
    <row r="2" spans="1:6" ht="21">
      <c r="A2" s="30" t="s">
        <v>5</v>
      </c>
      <c r="B2" s="30" t="s">
        <v>6</v>
      </c>
      <c r="C2" s="30"/>
    </row>
    <row r="3" spans="1:6" ht="21">
      <c r="A3" s="30"/>
      <c r="B3" s="30" t="s">
        <v>7</v>
      </c>
      <c r="C3" s="30"/>
    </row>
    <row r="5" spans="1:6">
      <c r="A5" s="15" t="s">
        <v>8</v>
      </c>
      <c r="B5" s="14" t="s">
        <v>9</v>
      </c>
      <c r="D5" s="5" t="s">
        <v>10</v>
      </c>
      <c r="E5" s="6" t="s">
        <v>11</v>
      </c>
      <c r="F5" s="6" t="s">
        <v>12</v>
      </c>
    </row>
    <row r="6" spans="1:6">
      <c r="A6" s="4"/>
      <c r="D6" s="7" t="s">
        <v>13</v>
      </c>
      <c r="E6" s="8" t="s">
        <v>14</v>
      </c>
      <c r="F6" s="31" t="s">
        <v>15</v>
      </c>
    </row>
    <row r="7" spans="1:6">
      <c r="A7" s="15" t="s">
        <v>16</v>
      </c>
      <c r="B7" s="13" t="str">
        <f>VLOOKUP(B5,CONTAS,2,0)</f>
        <v>Meaghan Manufacturing</v>
      </c>
      <c r="D7" s="9" t="s">
        <v>17</v>
      </c>
      <c r="E7" s="10" t="s">
        <v>18</v>
      </c>
      <c r="F7" s="31" t="s">
        <v>19</v>
      </c>
    </row>
    <row r="8" spans="1:6">
      <c r="A8" s="15" t="s">
        <v>20</v>
      </c>
      <c r="B8" s="13" t="str">
        <f>VLOOKUP(B5,CONTAS,3,0)</f>
        <v>Los Angeles</v>
      </c>
      <c r="D8" s="9" t="s">
        <v>21</v>
      </c>
      <c r="E8" s="10" t="s">
        <v>22</v>
      </c>
      <c r="F8" s="31" t="s">
        <v>15</v>
      </c>
    </row>
    <row r="9" spans="1:6">
      <c r="D9" s="9" t="s">
        <v>23</v>
      </c>
      <c r="E9" s="10" t="s">
        <v>24</v>
      </c>
      <c r="F9" s="31" t="s">
        <v>25</v>
      </c>
    </row>
    <row r="10" spans="1:6">
      <c r="D10" s="9" t="s">
        <v>26</v>
      </c>
      <c r="E10" s="10" t="s">
        <v>27</v>
      </c>
      <c r="F10" s="31" t="s">
        <v>28</v>
      </c>
    </row>
    <row r="11" spans="1:6">
      <c r="D11" s="64" t="s">
        <v>9</v>
      </c>
      <c r="E11" s="65" t="s">
        <v>29</v>
      </c>
      <c r="F11" s="66" t="s">
        <v>28</v>
      </c>
    </row>
    <row r="12" spans="1:6">
      <c r="D12" s="9" t="s">
        <v>30</v>
      </c>
      <c r="E12" s="10" t="s">
        <v>31</v>
      </c>
      <c r="F12" s="31" t="s">
        <v>15</v>
      </c>
    </row>
    <row r="13" spans="1:6">
      <c r="D13" s="9" t="s">
        <v>32</v>
      </c>
      <c r="E13" s="10" t="s">
        <v>33</v>
      </c>
      <c r="F13" s="31" t="s">
        <v>19</v>
      </c>
    </row>
    <row r="14" spans="1:6">
      <c r="D14" s="9" t="s">
        <v>34</v>
      </c>
      <c r="E14" s="10" t="s">
        <v>35</v>
      </c>
      <c r="F14" s="31" t="s">
        <v>15</v>
      </c>
    </row>
    <row r="15" spans="1:6">
      <c r="D15" s="9" t="s">
        <v>36</v>
      </c>
      <c r="E15" s="10" t="s">
        <v>37</v>
      </c>
      <c r="F15" s="31" t="s">
        <v>19</v>
      </c>
    </row>
    <row r="16" spans="1:6">
      <c r="D16" s="9" t="s">
        <v>38</v>
      </c>
      <c r="E16" s="10" t="s">
        <v>39</v>
      </c>
      <c r="F16" s="31" t="s">
        <v>15</v>
      </c>
    </row>
    <row r="17" spans="4:6">
      <c r="D17" s="9" t="s">
        <v>40</v>
      </c>
      <c r="E17" s="10" t="s">
        <v>41</v>
      </c>
      <c r="F17" s="31" t="s">
        <v>25</v>
      </c>
    </row>
    <row r="18" spans="4:6">
      <c r="D18" s="11" t="s">
        <v>32</v>
      </c>
      <c r="E18" s="12" t="s">
        <v>42</v>
      </c>
      <c r="F18" s="32" t="s">
        <v>25</v>
      </c>
    </row>
    <row r="20" spans="4:6">
      <c r="D20" s="42">
        <v>1</v>
      </c>
      <c r="E20" s="67">
        <v>2</v>
      </c>
      <c r="F20" s="67">
        <v>3</v>
      </c>
    </row>
  </sheetData>
  <sortState xmlns:xlrd2="http://schemas.microsoft.com/office/spreadsheetml/2017/richdata2" ref="D6:F18">
    <sortCondition ref="E8"/>
  </sortState>
  <phoneticPr fontId="0" type="noConversion"/>
  <dataValidations count="1">
    <dataValidation type="list" allowBlank="1" showInputMessage="1" showErrorMessage="1" sqref="B5" xr:uid="{00000000-0002-0000-0100-000000000000}">
      <formula1>$D$6:$D$18</formula1>
    </dataValidation>
  </dataValidations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8"/>
  <sheetViews>
    <sheetView showGridLines="0" zoomScale="110" zoomScaleNormal="110" zoomScaleSheetLayoutView="40" workbookViewId="0">
      <selection activeCell="B11" sqref="B11"/>
    </sheetView>
  </sheetViews>
  <sheetFormatPr defaultRowHeight="15.75"/>
  <cols>
    <col min="1" max="1" width="26.5703125" style="2" customWidth="1"/>
    <col min="2" max="2" width="30.140625" style="2" customWidth="1"/>
    <col min="3" max="3" width="4.5703125" style="2" customWidth="1"/>
    <col min="4" max="6" width="2.85546875" style="2" customWidth="1"/>
    <col min="7" max="7" width="18.42578125" style="2" bestFit="1" customWidth="1"/>
    <col min="8" max="8" width="19.28515625" style="2" bestFit="1" customWidth="1"/>
    <col min="9" max="9" width="17.42578125" style="2" bestFit="1" customWidth="1"/>
    <col min="10" max="10" width="14.85546875" style="2" bestFit="1" customWidth="1"/>
    <col min="11" max="11" width="22.42578125" style="2" bestFit="1" customWidth="1"/>
    <col min="12" max="12" width="21" style="2" bestFit="1" customWidth="1"/>
    <col min="13" max="13" width="17.140625" style="2" bestFit="1" customWidth="1"/>
    <col min="14" max="14" width="18.85546875" style="2" bestFit="1" customWidth="1"/>
    <col min="15" max="15" width="22.140625" style="2" bestFit="1" customWidth="1"/>
    <col min="16" max="16" width="25" style="2" bestFit="1" customWidth="1"/>
    <col min="17" max="17" width="21.140625" style="2" bestFit="1" customWidth="1"/>
    <col min="18" max="18" width="16.7109375" style="2" bestFit="1" customWidth="1"/>
    <col min="19" max="19" width="22.140625" style="2" bestFit="1" customWidth="1"/>
    <col min="20" max="20" width="14.85546875" style="2" bestFit="1" customWidth="1"/>
    <col min="21" max="16384" width="9.140625" style="2"/>
  </cols>
  <sheetData>
    <row r="1" spans="1:20" ht="21">
      <c r="A1" s="29" t="s">
        <v>43</v>
      </c>
      <c r="B1" s="30"/>
      <c r="C1" s="30"/>
    </row>
    <row r="2" spans="1:20" ht="21">
      <c r="A2" s="30" t="s">
        <v>5</v>
      </c>
      <c r="B2" s="30"/>
      <c r="C2" s="30"/>
    </row>
    <row r="3" spans="1:20" ht="21">
      <c r="A3" s="30" t="s">
        <v>7</v>
      </c>
      <c r="C3" s="30"/>
    </row>
    <row r="5" spans="1:20">
      <c r="A5" s="15" t="s">
        <v>8</v>
      </c>
      <c r="B5" s="14" t="s">
        <v>38</v>
      </c>
      <c r="G5" s="5" t="s">
        <v>10</v>
      </c>
      <c r="H5" s="42" t="s">
        <v>21</v>
      </c>
      <c r="I5" s="42" t="s">
        <v>17</v>
      </c>
      <c r="J5" s="42" t="s">
        <v>36</v>
      </c>
      <c r="K5" s="72" t="s">
        <v>38</v>
      </c>
      <c r="L5" s="42" t="s">
        <v>23</v>
      </c>
      <c r="M5" s="42" t="s">
        <v>30</v>
      </c>
      <c r="N5" s="42" t="s">
        <v>13</v>
      </c>
      <c r="O5" s="42" t="s">
        <v>26</v>
      </c>
      <c r="P5" s="70" t="s">
        <v>9</v>
      </c>
      <c r="Q5" s="42" t="s">
        <v>32</v>
      </c>
      <c r="R5" s="42" t="s">
        <v>32</v>
      </c>
      <c r="S5" s="42" t="s">
        <v>34</v>
      </c>
      <c r="T5" s="42" t="s">
        <v>40</v>
      </c>
    </row>
    <row r="6" spans="1:20">
      <c r="A6" s="4"/>
      <c r="G6" s="6" t="s">
        <v>11</v>
      </c>
      <c r="H6" s="69" t="s">
        <v>22</v>
      </c>
      <c r="I6" s="69" t="s">
        <v>18</v>
      </c>
      <c r="J6" s="69" t="s">
        <v>37</v>
      </c>
      <c r="K6" s="73" t="s">
        <v>39</v>
      </c>
      <c r="L6" s="69" t="s">
        <v>24</v>
      </c>
      <c r="M6" s="69" t="s">
        <v>31</v>
      </c>
      <c r="N6" s="69" t="s">
        <v>14</v>
      </c>
      <c r="O6" s="69" t="s">
        <v>27</v>
      </c>
      <c r="P6" s="71" t="s">
        <v>29</v>
      </c>
      <c r="Q6" s="69" t="s">
        <v>33</v>
      </c>
      <c r="R6" s="69" t="s">
        <v>42</v>
      </c>
      <c r="S6" s="69" t="s">
        <v>35</v>
      </c>
      <c r="T6" s="69" t="s">
        <v>41</v>
      </c>
    </row>
    <row r="7" spans="1:20">
      <c r="A7" s="15" t="s">
        <v>16</v>
      </c>
      <c r="B7" s="13" t="str">
        <f>HLOOKUP(B5,HORIZONTAL,2,0)</f>
        <v>Rooter Office Solvents</v>
      </c>
      <c r="G7" s="6" t="s">
        <v>12</v>
      </c>
      <c r="H7" s="69" t="s">
        <v>15</v>
      </c>
      <c r="I7" s="69" t="s">
        <v>19</v>
      </c>
      <c r="J7" s="69" t="s">
        <v>19</v>
      </c>
      <c r="K7" s="73" t="s">
        <v>15</v>
      </c>
      <c r="L7" s="69" t="s">
        <v>25</v>
      </c>
      <c r="M7" s="69" t="s">
        <v>15</v>
      </c>
      <c r="N7" s="69" t="s">
        <v>15</v>
      </c>
      <c r="O7" s="69" t="s">
        <v>28</v>
      </c>
      <c r="P7" s="71" t="s">
        <v>28</v>
      </c>
      <c r="Q7" s="69" t="s">
        <v>19</v>
      </c>
      <c r="R7" s="69" t="s">
        <v>25</v>
      </c>
      <c r="S7" s="69" t="s">
        <v>15</v>
      </c>
      <c r="T7" s="69" t="s">
        <v>25</v>
      </c>
    </row>
    <row r="8" spans="1:20">
      <c r="A8" s="15" t="s">
        <v>20</v>
      </c>
      <c r="B8" s="13" t="str">
        <f>HLOOKUP(B5,HORIZONTAL,3,0)</f>
        <v>Boston</v>
      </c>
    </row>
  </sheetData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3:C36"/>
  <sheetViews>
    <sheetView showGridLines="0" zoomScaleNormal="100" workbookViewId="0"/>
  </sheetViews>
  <sheetFormatPr defaultRowHeight="15"/>
  <cols>
    <col min="1" max="1" width="4.140625" style="17" customWidth="1"/>
    <col min="2" max="2" width="64.85546875" style="17" customWidth="1"/>
    <col min="3" max="3" width="6.42578125" style="17" customWidth="1"/>
    <col min="4" max="4" width="9.140625" style="17"/>
    <col min="5" max="5" width="69.42578125" style="17" bestFit="1" customWidth="1"/>
    <col min="6" max="21" width="9.140625" style="17"/>
    <col min="22" max="22" width="18.42578125" style="17" bestFit="1" customWidth="1"/>
    <col min="23" max="23" width="24.7109375" style="17" bestFit="1" customWidth="1"/>
    <col min="24" max="24" width="13.7109375" style="17" bestFit="1" customWidth="1"/>
    <col min="25" max="16384" width="9.140625" style="17"/>
  </cols>
  <sheetData>
    <row r="3" spans="1:3">
      <c r="A3" s="16"/>
      <c r="B3" s="16"/>
      <c r="C3" s="16"/>
    </row>
    <row r="4" spans="1:3">
      <c r="A4" s="16"/>
      <c r="B4" s="18" t="s">
        <v>44</v>
      </c>
      <c r="C4" s="16"/>
    </row>
    <row r="5" spans="1:3">
      <c r="A5" s="16"/>
      <c r="B5" s="17" t="s">
        <v>45</v>
      </c>
      <c r="C5" s="16"/>
    </row>
    <row r="6" spans="1:3">
      <c r="A6" s="16"/>
      <c r="C6" s="16"/>
    </row>
    <row r="7" spans="1:3">
      <c r="A7" s="16"/>
      <c r="B7" s="21" t="s">
        <v>46</v>
      </c>
      <c r="C7" s="16"/>
    </row>
    <row r="8" spans="1:3">
      <c r="A8" s="16"/>
      <c r="B8" s="18" t="s">
        <v>47</v>
      </c>
      <c r="C8" s="16"/>
    </row>
    <row r="9" spans="1:3">
      <c r="A9" s="16"/>
      <c r="B9" s="16" t="s">
        <v>48</v>
      </c>
      <c r="C9" s="16"/>
    </row>
    <row r="11" spans="1:3">
      <c r="B11" s="33" t="s">
        <v>49</v>
      </c>
    </row>
    <row r="12" spans="1:3">
      <c r="B12" s="34" t="s">
        <v>50</v>
      </c>
    </row>
    <row r="13" spans="1:3">
      <c r="A13" s="16"/>
      <c r="B13" s="34" t="s">
        <v>51</v>
      </c>
      <c r="C13" s="16"/>
    </row>
    <row r="14" spans="1:3">
      <c r="A14" s="16"/>
      <c r="B14" s="35" t="s">
        <v>52</v>
      </c>
      <c r="C14" s="16"/>
    </row>
    <row r="16" spans="1:3">
      <c r="A16" s="16"/>
      <c r="B16" s="16" t="s">
        <v>53</v>
      </c>
      <c r="C16" s="16"/>
    </row>
    <row r="17" spans="1:3">
      <c r="A17" s="16"/>
      <c r="B17" s="19" t="s">
        <v>54</v>
      </c>
      <c r="C17" s="16"/>
    </row>
    <row r="18" spans="1:3">
      <c r="A18" s="16"/>
      <c r="B18" s="19" t="s">
        <v>55</v>
      </c>
      <c r="C18" s="16"/>
    </row>
    <row r="19" spans="1:3">
      <c r="A19" s="16"/>
      <c r="B19" s="19" t="s">
        <v>56</v>
      </c>
      <c r="C19" s="16"/>
    </row>
    <row r="20" spans="1:3">
      <c r="A20" s="16"/>
      <c r="B20" s="19" t="s">
        <v>57</v>
      </c>
      <c r="C20" s="16"/>
    </row>
    <row r="21" spans="1:3" ht="5.25" customHeight="1">
      <c r="A21" s="16"/>
      <c r="B21" s="19"/>
      <c r="C21" s="16"/>
    </row>
    <row r="22" spans="1:3">
      <c r="B22" s="68" t="s">
        <v>58</v>
      </c>
    </row>
    <row r="23" spans="1:3">
      <c r="B23" s="68" t="s">
        <v>59</v>
      </c>
    </row>
    <row r="24" spans="1:3">
      <c r="B24" s="20" t="s">
        <v>60</v>
      </c>
    </row>
    <row r="36" spans="2:2">
      <c r="B36" s="17" t="s">
        <v>61</v>
      </c>
    </row>
  </sheetData>
  <sortState xmlns:xlrd2="http://schemas.microsoft.com/office/spreadsheetml/2017/richdata2" ref="V4:X16">
    <sortCondition ref="V3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7"/>
  <sheetViews>
    <sheetView showGridLines="0" zoomScale="130" zoomScaleNormal="130" workbookViewId="0"/>
  </sheetViews>
  <sheetFormatPr defaultRowHeight="15.75"/>
  <cols>
    <col min="1" max="1" width="12.42578125" style="24" customWidth="1"/>
    <col min="2" max="2" width="7.85546875" style="24" customWidth="1"/>
    <col min="3" max="3" width="16.42578125" style="24" bestFit="1" customWidth="1"/>
    <col min="4" max="4" width="12.28515625" style="24" customWidth="1"/>
    <col min="5" max="5" width="14.140625" style="24" bestFit="1" customWidth="1"/>
    <col min="6" max="6" width="11.7109375" style="24" bestFit="1" customWidth="1"/>
    <col min="7" max="7" width="7.5703125" style="24" customWidth="1"/>
    <col min="8" max="9" width="5.42578125" style="24" customWidth="1"/>
    <col min="10" max="10" width="10.140625" style="24" bestFit="1" customWidth="1"/>
    <col min="11" max="16384" width="9.140625" style="24"/>
  </cols>
  <sheetData>
    <row r="1" spans="1:10" ht="18.75">
      <c r="A1" s="63" t="s">
        <v>62</v>
      </c>
    </row>
    <row r="2" spans="1:10">
      <c r="A2" s="24" t="s">
        <v>5</v>
      </c>
    </row>
    <row r="3" spans="1:10">
      <c r="A3" s="24" t="s">
        <v>63</v>
      </c>
    </row>
    <row r="4" spans="1:10">
      <c r="H4" s="43" t="s">
        <v>64</v>
      </c>
      <c r="I4" s="44"/>
      <c r="J4" s="45"/>
    </row>
    <row r="6" spans="1:10">
      <c r="A6" s="58" t="s">
        <v>65</v>
      </c>
      <c r="B6" s="59" t="s">
        <v>66</v>
      </c>
      <c r="C6" s="59" t="s">
        <v>67</v>
      </c>
      <c r="D6" s="59" t="s">
        <v>68</v>
      </c>
      <c r="E6" s="59" t="s">
        <v>69</v>
      </c>
      <c r="F6" s="60" t="s">
        <v>70</v>
      </c>
      <c r="G6" s="22"/>
      <c r="H6" s="46" t="s">
        <v>71</v>
      </c>
      <c r="I6" s="46" t="s">
        <v>72</v>
      </c>
      <c r="J6" s="46" t="s">
        <v>68</v>
      </c>
    </row>
    <row r="7" spans="1:10">
      <c r="A7" s="47">
        <v>53</v>
      </c>
      <c r="B7" s="48" t="s">
        <v>73</v>
      </c>
      <c r="C7" s="49">
        <v>9.9499999999999993</v>
      </c>
      <c r="D7" s="50">
        <f t="shared" ref="D7:D14" si="0">VLOOKUP(A7,MX_DESCONTO,3,1)</f>
        <v>0.1</v>
      </c>
      <c r="E7" s="51">
        <f t="shared" ref="E7:E14" si="1">C7*(1-D7)</f>
        <v>8.9550000000000001</v>
      </c>
      <c r="F7" s="52">
        <f t="shared" ref="F7:F14" si="2">E7*A7</f>
        <v>474.61500000000001</v>
      </c>
      <c r="H7" s="46">
        <v>0</v>
      </c>
      <c r="I7" s="46">
        <v>7</v>
      </c>
      <c r="J7" s="53">
        <v>0.04</v>
      </c>
    </row>
    <row r="8" spans="1:10">
      <c r="A8" s="47">
        <v>12</v>
      </c>
      <c r="B8" s="54" t="s">
        <v>74</v>
      </c>
      <c r="C8" s="55">
        <v>6.95</v>
      </c>
      <c r="D8" s="50">
        <f t="shared" si="0"/>
        <v>0.05</v>
      </c>
      <c r="E8" s="56">
        <f t="shared" si="1"/>
        <v>6.6025</v>
      </c>
      <c r="F8" s="57">
        <f t="shared" si="2"/>
        <v>79.23</v>
      </c>
      <c r="H8" s="46">
        <v>8</v>
      </c>
      <c r="I8" s="46">
        <v>15</v>
      </c>
      <c r="J8" s="53">
        <v>0.05</v>
      </c>
    </row>
    <row r="9" spans="1:10">
      <c r="A9" s="47">
        <v>62</v>
      </c>
      <c r="B9" s="54" t="s">
        <v>74</v>
      </c>
      <c r="C9" s="55">
        <v>6.95</v>
      </c>
      <c r="D9" s="50">
        <f t="shared" si="0"/>
        <v>0.1</v>
      </c>
      <c r="E9" s="56">
        <f t="shared" si="1"/>
        <v>6.2549999999999999</v>
      </c>
      <c r="F9" s="57">
        <f t="shared" si="2"/>
        <v>387.81</v>
      </c>
      <c r="H9" s="46">
        <v>16</v>
      </c>
      <c r="I9" s="46">
        <v>23</v>
      </c>
      <c r="J9" s="53">
        <v>0.06</v>
      </c>
    </row>
    <row r="10" spans="1:10">
      <c r="A10" s="47">
        <v>26</v>
      </c>
      <c r="B10" s="54" t="s">
        <v>75</v>
      </c>
      <c r="C10" s="55">
        <v>19.95</v>
      </c>
      <c r="D10" s="50">
        <f t="shared" si="0"/>
        <v>7.0000000000000007E-2</v>
      </c>
      <c r="E10" s="56">
        <f t="shared" si="1"/>
        <v>18.5535</v>
      </c>
      <c r="F10" s="57">
        <f t="shared" si="2"/>
        <v>482.39099999999996</v>
      </c>
      <c r="H10" s="46">
        <v>24</v>
      </c>
      <c r="I10" s="46">
        <v>31</v>
      </c>
      <c r="J10" s="53">
        <v>7.0000000000000007E-2</v>
      </c>
    </row>
    <row r="11" spans="1:10">
      <c r="A11" s="47">
        <v>19</v>
      </c>
      <c r="B11" s="54" t="s">
        <v>76</v>
      </c>
      <c r="C11" s="55">
        <v>2.95</v>
      </c>
      <c r="D11" s="50">
        <f t="shared" si="0"/>
        <v>0.06</v>
      </c>
      <c r="E11" s="56">
        <f t="shared" si="1"/>
        <v>2.7730000000000001</v>
      </c>
      <c r="F11" s="57">
        <f t="shared" si="2"/>
        <v>52.687000000000005</v>
      </c>
      <c r="H11" s="46">
        <v>32</v>
      </c>
      <c r="I11" s="46">
        <v>39</v>
      </c>
      <c r="J11" s="53">
        <v>0.08</v>
      </c>
    </row>
    <row r="12" spans="1:10">
      <c r="A12" s="47">
        <v>35</v>
      </c>
      <c r="B12" s="54" t="s">
        <v>77</v>
      </c>
      <c r="C12" s="55">
        <v>27.95</v>
      </c>
      <c r="D12" s="50">
        <f t="shared" si="0"/>
        <v>0.08</v>
      </c>
      <c r="E12" s="56">
        <f t="shared" si="1"/>
        <v>25.714000000000002</v>
      </c>
      <c r="F12" s="57">
        <f t="shared" si="2"/>
        <v>899.99000000000012</v>
      </c>
      <c r="H12" s="46">
        <v>40</v>
      </c>
      <c r="I12" s="46">
        <v>47</v>
      </c>
      <c r="J12" s="53">
        <v>0.09</v>
      </c>
    </row>
    <row r="13" spans="1:10">
      <c r="A13" s="47">
        <v>5</v>
      </c>
      <c r="B13" s="54" t="s">
        <v>78</v>
      </c>
      <c r="C13" s="55">
        <v>17.95</v>
      </c>
      <c r="D13" s="50">
        <f t="shared" si="0"/>
        <v>0.04</v>
      </c>
      <c r="E13" s="56">
        <f t="shared" si="1"/>
        <v>17.231999999999999</v>
      </c>
      <c r="F13" s="57">
        <f t="shared" si="2"/>
        <v>86.16</v>
      </c>
      <c r="H13" s="46">
        <v>48</v>
      </c>
      <c r="I13" s="46">
        <v>100</v>
      </c>
      <c r="J13" s="53">
        <v>0.1</v>
      </c>
    </row>
    <row r="14" spans="1:10">
      <c r="A14" s="47">
        <v>44</v>
      </c>
      <c r="B14" s="54" t="s">
        <v>78</v>
      </c>
      <c r="C14" s="55">
        <v>17.95</v>
      </c>
      <c r="D14" s="50">
        <f t="shared" si="0"/>
        <v>0.09</v>
      </c>
      <c r="E14" s="56">
        <f t="shared" si="1"/>
        <v>16.334499999999998</v>
      </c>
      <c r="F14" s="57">
        <f t="shared" si="2"/>
        <v>718.71799999999996</v>
      </c>
    </row>
    <row r="15" spans="1:10">
      <c r="A15" s="47"/>
      <c r="B15" s="54"/>
      <c r="C15" s="55"/>
      <c r="D15"/>
      <c r="E15"/>
      <c r="F15"/>
    </row>
    <row r="17" spans="1:1">
      <c r="A17" s="23"/>
    </row>
  </sheetData>
  <sortState xmlns:xlrd2="http://schemas.microsoft.com/office/spreadsheetml/2017/richdata2" ref="A7:F14">
    <sortCondition ref="B7"/>
  </sortState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FFFF00"/>
  </sheetPr>
  <dimension ref="B1:J21"/>
  <sheetViews>
    <sheetView showGridLines="0" zoomScale="130" zoomScaleNormal="130" workbookViewId="0"/>
  </sheetViews>
  <sheetFormatPr defaultRowHeight="15.75"/>
  <cols>
    <col min="1" max="1" width="5.42578125" style="2" customWidth="1"/>
    <col min="2" max="2" width="14.140625" style="2" customWidth="1"/>
    <col min="3" max="3" width="7.85546875" style="2" customWidth="1"/>
    <col min="4" max="4" width="18.42578125" style="2" customWidth="1"/>
    <col min="5" max="5" width="12.28515625" style="2" customWidth="1"/>
    <col min="6" max="6" width="16.140625" style="2" customWidth="1"/>
    <col min="7" max="7" width="11.42578125" style="2" customWidth="1"/>
    <col min="8" max="8" width="10.28515625" style="2" customWidth="1"/>
    <col min="9" max="9" width="10.140625" style="2" bestFit="1" customWidth="1"/>
    <col min="10" max="16384" width="9.140625" style="2"/>
  </cols>
  <sheetData>
    <row r="1" spans="2:10" ht="21">
      <c r="B1" s="29" t="s">
        <v>62</v>
      </c>
      <c r="C1" s="30"/>
      <c r="D1" s="30"/>
      <c r="E1" s="30"/>
    </row>
    <row r="2" spans="2:10" ht="21">
      <c r="B2" s="30" t="s">
        <v>5</v>
      </c>
      <c r="C2" s="30"/>
      <c r="D2" s="30"/>
      <c r="E2" s="30"/>
    </row>
    <row r="3" spans="2:10" ht="21">
      <c r="B3" s="30" t="s">
        <v>79</v>
      </c>
      <c r="C3" s="30"/>
      <c r="D3" s="30"/>
      <c r="E3" s="30"/>
    </row>
    <row r="4" spans="2:10">
      <c r="B4" s="24"/>
      <c r="C4" s="24"/>
      <c r="D4" s="24"/>
      <c r="E4" s="24"/>
      <c r="F4" s="24"/>
      <c r="G4" s="24"/>
      <c r="H4" s="43" t="s">
        <v>64</v>
      </c>
      <c r="I4" s="44"/>
      <c r="J4" s="45"/>
    </row>
    <row r="5" spans="2:10">
      <c r="B5" s="24"/>
      <c r="C5" s="24"/>
      <c r="D5" s="24"/>
      <c r="E5" s="24"/>
      <c r="F5" s="24"/>
      <c r="G5" s="24"/>
      <c r="H5" s="24"/>
      <c r="I5" s="24"/>
      <c r="J5" s="24"/>
    </row>
    <row r="6" spans="2:10">
      <c r="B6" s="58" t="s">
        <v>65</v>
      </c>
      <c r="C6" s="59" t="s">
        <v>66</v>
      </c>
      <c r="D6" s="59" t="s">
        <v>67</v>
      </c>
      <c r="E6" s="59" t="s">
        <v>68</v>
      </c>
      <c r="F6" s="59" t="s">
        <v>69</v>
      </c>
      <c r="G6" s="22"/>
      <c r="H6" s="46" t="s">
        <v>71</v>
      </c>
      <c r="I6" s="46" t="s">
        <v>72</v>
      </c>
      <c r="J6" s="46" t="s">
        <v>68</v>
      </c>
    </row>
    <row r="7" spans="2:10">
      <c r="B7" s="62">
        <v>42614</v>
      </c>
      <c r="C7" s="48" t="s">
        <v>78</v>
      </c>
      <c r="D7" s="49">
        <v>17.95</v>
      </c>
      <c r="E7" s="50">
        <f>VLOOKUP(B7,$H$6:$J$13,3,1)</f>
        <v>0.1</v>
      </c>
      <c r="F7" s="51">
        <f t="shared" ref="F7:F14" si="0">D7*(1-E7)</f>
        <v>16.155000000000001</v>
      </c>
      <c r="G7" s="24"/>
      <c r="H7" s="61">
        <v>42614</v>
      </c>
      <c r="I7" s="61">
        <v>42620</v>
      </c>
      <c r="J7" s="53">
        <v>0.1</v>
      </c>
    </row>
    <row r="8" spans="2:10">
      <c r="B8" s="62">
        <v>42621</v>
      </c>
      <c r="C8" s="54" t="s">
        <v>74</v>
      </c>
      <c r="D8" s="55">
        <v>6.95</v>
      </c>
      <c r="E8" s="50">
        <f t="shared" ref="E8:E14" si="1">VLOOKUP(B8,$H$6:$J$13,3,1)</f>
        <v>0.09</v>
      </c>
      <c r="F8" s="56">
        <f t="shared" si="0"/>
        <v>6.3245000000000005</v>
      </c>
      <c r="G8" s="24"/>
      <c r="H8" s="61">
        <v>42621</v>
      </c>
      <c r="I8" s="61">
        <v>42627</v>
      </c>
      <c r="J8" s="53">
        <v>0.09</v>
      </c>
    </row>
    <row r="9" spans="2:10">
      <c r="B9" s="62">
        <v>42628</v>
      </c>
      <c r="C9" s="54" t="s">
        <v>76</v>
      </c>
      <c r="D9" s="55">
        <v>2.95</v>
      </c>
      <c r="E9" s="50">
        <f t="shared" si="1"/>
        <v>0.08</v>
      </c>
      <c r="F9" s="56">
        <f t="shared" si="0"/>
        <v>2.7140000000000004</v>
      </c>
      <c r="G9" s="24"/>
      <c r="H9" s="61">
        <v>42628</v>
      </c>
      <c r="I9" s="61">
        <v>42634</v>
      </c>
      <c r="J9" s="53">
        <v>0.08</v>
      </c>
    </row>
    <row r="10" spans="2:10">
      <c r="B10" s="62">
        <v>42633</v>
      </c>
      <c r="C10" s="54" t="s">
        <v>75</v>
      </c>
      <c r="D10" s="55">
        <v>19.95</v>
      </c>
      <c r="E10" s="50">
        <f t="shared" si="1"/>
        <v>0.08</v>
      </c>
      <c r="F10" s="56">
        <f t="shared" si="0"/>
        <v>18.353999999999999</v>
      </c>
      <c r="G10" s="24"/>
      <c r="H10" s="61">
        <v>42635</v>
      </c>
      <c r="I10" s="61">
        <v>42641</v>
      </c>
      <c r="J10" s="53">
        <v>7.0000000000000007E-2</v>
      </c>
    </row>
    <row r="11" spans="2:10">
      <c r="B11" s="62">
        <v>42643</v>
      </c>
      <c r="C11" s="54" t="s">
        <v>77</v>
      </c>
      <c r="D11" s="55">
        <v>27.95</v>
      </c>
      <c r="E11" s="50">
        <f t="shared" si="1"/>
        <v>0.06</v>
      </c>
      <c r="F11" s="56">
        <f t="shared" si="0"/>
        <v>26.272999999999996</v>
      </c>
      <c r="G11" s="24"/>
      <c r="H11" s="61">
        <v>42642</v>
      </c>
      <c r="I11" s="61">
        <v>42648</v>
      </c>
      <c r="J11" s="53">
        <v>0.06</v>
      </c>
    </row>
    <row r="12" spans="2:10">
      <c r="B12" s="62">
        <v>42649</v>
      </c>
      <c r="C12" s="54" t="s">
        <v>78</v>
      </c>
      <c r="D12" s="55">
        <v>17.95</v>
      </c>
      <c r="E12" s="50">
        <f t="shared" si="1"/>
        <v>0.05</v>
      </c>
      <c r="F12" s="56">
        <f t="shared" si="0"/>
        <v>17.052499999999998</v>
      </c>
      <c r="G12" s="24"/>
      <c r="H12" s="61">
        <v>42649</v>
      </c>
      <c r="I12" s="61">
        <v>42655</v>
      </c>
      <c r="J12" s="53">
        <v>0.05</v>
      </c>
    </row>
    <row r="13" spans="2:10">
      <c r="B13" s="62">
        <v>42656</v>
      </c>
      <c r="C13" s="54" t="s">
        <v>73</v>
      </c>
      <c r="D13" s="55">
        <v>9.9499999999999993</v>
      </c>
      <c r="E13" s="50">
        <f t="shared" si="1"/>
        <v>3.9999999999999897E-2</v>
      </c>
      <c r="F13" s="56">
        <f t="shared" si="0"/>
        <v>9.5519999999999996</v>
      </c>
      <c r="G13" s="24"/>
      <c r="H13" s="61">
        <v>42656</v>
      </c>
      <c r="I13" s="61">
        <v>42735</v>
      </c>
      <c r="J13" s="53">
        <v>3.9999999999999897E-2</v>
      </c>
    </row>
    <row r="14" spans="2:10">
      <c r="B14" s="62">
        <v>42663</v>
      </c>
      <c r="C14" s="54" t="s">
        <v>74</v>
      </c>
      <c r="D14" s="55">
        <v>6.95</v>
      </c>
      <c r="E14" s="50">
        <f t="shared" si="1"/>
        <v>3.9999999999999897E-2</v>
      </c>
      <c r="F14" s="56">
        <f t="shared" si="0"/>
        <v>6.6720000000000006</v>
      </c>
      <c r="G14" s="24"/>
      <c r="H14" s="24"/>
      <c r="I14" s="24"/>
      <c r="J14" s="24"/>
    </row>
    <row r="15" spans="2:10">
      <c r="B15"/>
      <c r="C15"/>
      <c r="D15"/>
      <c r="E15"/>
      <c r="F15"/>
      <c r="H15" s="42">
        <v>1</v>
      </c>
      <c r="I15" s="42">
        <v>2</v>
      </c>
      <c r="J15" s="42">
        <v>3</v>
      </c>
    </row>
    <row r="17" spans="2:8">
      <c r="B17"/>
    </row>
    <row r="21" spans="2:8">
      <c r="C21" s="1"/>
      <c r="D21" s="1"/>
      <c r="E21" s="1"/>
      <c r="F21" s="1"/>
      <c r="G21" s="1"/>
      <c r="H21" s="1"/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4:C16"/>
  <sheetViews>
    <sheetView showGridLines="0" tabSelected="1" topLeftCell="A4" zoomScale="152" zoomScaleNormal="152" workbookViewId="0">
      <selection activeCell="A4" sqref="A4"/>
    </sheetView>
  </sheetViews>
  <sheetFormatPr defaultRowHeight="15"/>
  <cols>
    <col min="1" max="1" width="4.140625" style="17" customWidth="1"/>
    <col min="2" max="2" width="68" style="17" customWidth="1"/>
    <col min="3" max="3" width="3.85546875" style="17" customWidth="1"/>
    <col min="4" max="16384" width="9.140625" style="17"/>
  </cols>
  <sheetData>
    <row r="4" spans="1:3" ht="18.75">
      <c r="A4" s="16"/>
      <c r="B4" s="36" t="s">
        <v>80</v>
      </c>
      <c r="C4" s="16"/>
    </row>
    <row r="5" spans="1:3">
      <c r="A5" s="16"/>
      <c r="B5"/>
      <c r="C5" s="16"/>
    </row>
    <row r="6" spans="1:3">
      <c r="A6" s="16"/>
      <c r="B6" s="21" t="s">
        <v>81</v>
      </c>
      <c r="C6" s="16"/>
    </row>
    <row r="7" spans="1:3" ht="30">
      <c r="A7" s="16"/>
      <c r="B7" s="21" t="s">
        <v>82</v>
      </c>
      <c r="C7" s="16"/>
    </row>
    <row r="8" spans="1:3">
      <c r="A8" s="16"/>
      <c r="B8" s="16"/>
      <c r="C8" s="16"/>
    </row>
    <row r="9" spans="1:3">
      <c r="B9" s="39" t="s">
        <v>83</v>
      </c>
    </row>
    <row r="10" spans="1:3">
      <c r="B10" s="37" t="s">
        <v>84</v>
      </c>
    </row>
    <row r="11" spans="1:3">
      <c r="B11" s="37" t="s">
        <v>85</v>
      </c>
    </row>
    <row r="12" spans="1:3">
      <c r="B12" s="38" t="s">
        <v>86</v>
      </c>
    </row>
    <row r="14" spans="1:3">
      <c r="B14" s="40" t="s">
        <v>87</v>
      </c>
    </row>
    <row r="15" spans="1:3">
      <c r="B15" s="37" t="s">
        <v>88</v>
      </c>
    </row>
    <row r="16" spans="1:3">
      <c r="B16" s="41" t="s">
        <v>89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2006-12-13T19:35:51Z</outs:dateTime>
      <outs:isPinned>true</outs:isPinned>
    </outs:relatedDate>
    <outs:relatedDate>
      <outs:type>2</outs:type>
      <outs:displayName>Created</outs:displayName>
      <outs:dateTime>2004-01-30T14:36:04Z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Paul McFedries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Paul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8D99C1A2-941A-448D-B344-3F3F76728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Logophilia Limited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McFedries</dc:creator>
  <cp:keywords/>
  <dc:description/>
  <cp:lastModifiedBy>Geraldo Alvarenga</cp:lastModifiedBy>
  <cp:revision/>
  <dcterms:created xsi:type="dcterms:W3CDTF">2004-01-30T14:36:04Z</dcterms:created>
  <dcterms:modified xsi:type="dcterms:W3CDTF">2020-05-29T02:14:29Z</dcterms:modified>
  <cp:category/>
  <cp:contentStatus/>
</cp:coreProperties>
</file>