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Geraldo\Dropbox\##Geraldo-Ana\#Semana de Excel\"/>
    </mc:Choice>
  </mc:AlternateContent>
  <bookViews>
    <workbookView xWindow="120" yWindow="60" windowWidth="15480" windowHeight="9600" tabRatio="696" firstSheet="2" activeTab="9"/>
  </bookViews>
  <sheets>
    <sheet name="Tema" sheetId="27" r:id="rId1"/>
    <sheet name="R Vendedores" sheetId="28" r:id="rId2"/>
    <sheet name="R Produtos" sheetId="29" r:id="rId3"/>
    <sheet name="R Clientes" sheetId="30" r:id="rId4"/>
    <sheet name="FILXMES" sheetId="31" r:id="rId5"/>
    <sheet name="PRODXFILXCAT" sheetId="32" r:id="rId6"/>
    <sheet name="Media x Contagem" sheetId="33" r:id="rId7"/>
    <sheet name="BASE" sheetId="1" r:id="rId8"/>
    <sheet name="Anotações" sheetId="14" r:id="rId9"/>
    <sheet name="Email do Chefe" sheetId="8" r:id="rId10"/>
    <sheet name="Bkp Base" sheetId="26" state="hidden" r:id="rId11"/>
  </sheets>
  <externalReferences>
    <externalReference r:id="rId12"/>
    <externalReference r:id="rId13"/>
  </externalReferences>
  <definedNames>
    <definedName name="_xlnm._FilterDatabase" localSheetId="7" hidden="1">BASE!$C$3:$M$39</definedName>
    <definedName name="_xlnm._FilterDatabase" localSheetId="10" hidden="1">'Bkp Base'!$A$1:$K$37</definedName>
    <definedName name="BASE">BASE!$C$3:$M$39</definedName>
    <definedName name="CATEGORIAS">[1]LISTAS!$B$5:$B$37</definedName>
    <definedName name="ULTIMA">#REF!</definedName>
  </definedNames>
  <calcPr calcId="152511"/>
  <pivotCaches>
    <pivotCache cacheId="12" r:id="rId14"/>
  </pivotCaches>
</workbook>
</file>

<file path=xl/calcChain.xml><?xml version="1.0" encoding="utf-8"?>
<calcChain xmlns="http://schemas.openxmlformats.org/spreadsheetml/2006/main">
  <c r="K37" i="26" l="1"/>
  <c r="J37" i="26"/>
  <c r="I37" i="26"/>
  <c r="K36" i="26"/>
  <c r="J36" i="26"/>
  <c r="I36" i="26"/>
  <c r="K35" i="26"/>
  <c r="J35" i="26"/>
  <c r="I35" i="26"/>
  <c r="K34" i="26"/>
  <c r="J34" i="26"/>
  <c r="I34" i="26"/>
  <c r="K33" i="26"/>
  <c r="J33" i="26"/>
  <c r="I33" i="26"/>
  <c r="K32" i="26"/>
  <c r="J32" i="26"/>
  <c r="I32" i="26"/>
  <c r="K31" i="26"/>
  <c r="J31" i="26"/>
  <c r="I31" i="26"/>
  <c r="K30" i="26"/>
  <c r="J30" i="26"/>
  <c r="I30" i="26"/>
  <c r="K29" i="26"/>
  <c r="J29" i="26"/>
  <c r="I29" i="26"/>
  <c r="K28" i="26"/>
  <c r="J28" i="26"/>
  <c r="I28" i="26"/>
  <c r="K27" i="26"/>
  <c r="J27" i="26"/>
  <c r="I27" i="26"/>
  <c r="K26" i="26"/>
  <c r="J26" i="26"/>
  <c r="I26" i="26"/>
  <c r="K25" i="26"/>
  <c r="J25" i="26"/>
  <c r="I25" i="26"/>
  <c r="K24" i="26"/>
  <c r="J24" i="26"/>
  <c r="I24" i="26"/>
  <c r="K23" i="26"/>
  <c r="J23" i="26"/>
  <c r="I23" i="26"/>
  <c r="K22" i="26"/>
  <c r="J22" i="26"/>
  <c r="I22" i="26"/>
  <c r="K21" i="26"/>
  <c r="J21" i="26"/>
  <c r="I21" i="26"/>
  <c r="K20" i="26"/>
  <c r="J20" i="26"/>
  <c r="I20" i="26"/>
  <c r="K19" i="26"/>
  <c r="J19" i="26"/>
  <c r="I19" i="26"/>
  <c r="K18" i="26"/>
  <c r="J18" i="26"/>
  <c r="I18" i="26"/>
  <c r="K17" i="26"/>
  <c r="J17" i="26"/>
  <c r="I17" i="26"/>
  <c r="K16" i="26"/>
  <c r="J16" i="26"/>
  <c r="I16" i="26"/>
  <c r="K15" i="26"/>
  <c r="J15" i="26"/>
  <c r="I15" i="26"/>
  <c r="K14" i="26"/>
  <c r="J14" i="26"/>
  <c r="I14" i="26"/>
  <c r="K13" i="26"/>
  <c r="J13" i="26"/>
  <c r="I13" i="26"/>
  <c r="K12" i="26"/>
  <c r="J12" i="26"/>
  <c r="I12" i="26"/>
  <c r="K11" i="26"/>
  <c r="J11" i="26"/>
  <c r="I11" i="26"/>
  <c r="K10" i="26"/>
  <c r="J10" i="26"/>
  <c r="I10" i="26"/>
  <c r="K9" i="26"/>
  <c r="J9" i="26"/>
  <c r="I9" i="26"/>
  <c r="K8" i="26"/>
  <c r="J8" i="26"/>
  <c r="I8" i="26"/>
  <c r="K7" i="26"/>
  <c r="J7" i="26"/>
  <c r="I7" i="26"/>
  <c r="K6" i="26"/>
  <c r="J6" i="26"/>
  <c r="I6" i="26"/>
  <c r="K5" i="26"/>
  <c r="J5" i="26"/>
  <c r="I5" i="26"/>
  <c r="K4" i="26"/>
  <c r="J4" i="26"/>
  <c r="I4" i="26"/>
  <c r="K3" i="26"/>
  <c r="J3" i="26"/>
  <c r="I3" i="26"/>
  <c r="K2" i="26"/>
  <c r="J2" i="26"/>
  <c r="I2" i="26"/>
  <c r="M30" i="1" l="1"/>
  <c r="L30" i="1"/>
  <c r="K30" i="1"/>
  <c r="M33" i="1"/>
  <c r="L33" i="1"/>
  <c r="K33" i="1"/>
  <c r="M35" i="1"/>
  <c r="L35" i="1"/>
  <c r="K35" i="1"/>
  <c r="M7" i="1"/>
  <c r="L7" i="1"/>
  <c r="K7" i="1"/>
  <c r="K19" i="1"/>
  <c r="M19" i="1"/>
  <c r="L19" i="1"/>
  <c r="M26" i="1"/>
  <c r="L26" i="1"/>
  <c r="K26" i="1"/>
  <c r="L21" i="1" l="1"/>
  <c r="L24" i="1"/>
  <c r="L16" i="1"/>
  <c r="L22" i="1"/>
  <c r="L27" i="1"/>
  <c r="L23" i="1"/>
  <c r="L17" i="1"/>
  <c r="L28" i="1"/>
  <c r="L25" i="1"/>
  <c r="L36" i="1"/>
  <c r="L29" i="1"/>
  <c r="L4" i="1"/>
  <c r="L9" i="1"/>
  <c r="L11" i="1"/>
  <c r="L10" i="1"/>
  <c r="L5" i="1"/>
  <c r="L6" i="1"/>
  <c r="L37" i="1"/>
  <c r="L18" i="1"/>
  <c r="L38" i="1"/>
  <c r="L32" i="1"/>
  <c r="L39" i="1"/>
  <c r="L34" i="1"/>
  <c r="L8" i="1"/>
  <c r="L12" i="1"/>
  <c r="L31" i="1"/>
  <c r="L20" i="1"/>
  <c r="L14" i="1"/>
  <c r="L13" i="1"/>
  <c r="L15" i="1"/>
  <c r="M21" i="1"/>
  <c r="M24" i="1"/>
  <c r="M16" i="1"/>
  <c r="M22" i="1"/>
  <c r="M27" i="1"/>
  <c r="M23" i="1"/>
  <c r="M17" i="1"/>
  <c r="M28" i="1"/>
  <c r="M25" i="1"/>
  <c r="M36" i="1"/>
  <c r="M29" i="1"/>
  <c r="M4" i="1"/>
  <c r="M9" i="1"/>
  <c r="M11" i="1"/>
  <c r="M10" i="1"/>
  <c r="M5" i="1"/>
  <c r="M6" i="1"/>
  <c r="M37" i="1"/>
  <c r="M18" i="1"/>
  <c r="M38" i="1"/>
  <c r="M32" i="1"/>
  <c r="M39" i="1"/>
  <c r="M34" i="1"/>
  <c r="M8" i="1"/>
  <c r="M12" i="1"/>
  <c r="M31" i="1"/>
  <c r="M20" i="1"/>
  <c r="M14" i="1"/>
  <c r="M13" i="1"/>
  <c r="M15" i="1"/>
  <c r="K21" i="1" l="1"/>
  <c r="K24" i="1"/>
  <c r="K16" i="1"/>
  <c r="K22" i="1"/>
  <c r="K27" i="1"/>
  <c r="K23" i="1"/>
  <c r="K17" i="1"/>
  <c r="K28" i="1"/>
  <c r="K25" i="1"/>
  <c r="K36" i="1"/>
  <c r="K29" i="1"/>
  <c r="K4" i="1"/>
  <c r="K9" i="1"/>
  <c r="K11" i="1"/>
  <c r="K10" i="1"/>
  <c r="K5" i="1"/>
  <c r="K6" i="1"/>
  <c r="K37" i="1"/>
  <c r="K18" i="1"/>
  <c r="K38" i="1"/>
  <c r="K32" i="1"/>
  <c r="K39" i="1"/>
  <c r="K34" i="1"/>
  <c r="K8" i="1"/>
  <c r="K12" i="1"/>
  <c r="K31" i="1"/>
  <c r="K20" i="1"/>
  <c r="K14" i="1"/>
  <c r="K13" i="1"/>
  <c r="K15" i="1"/>
</calcChain>
</file>

<file path=xl/sharedStrings.xml><?xml version="1.0" encoding="utf-8"?>
<sst xmlns="http://schemas.openxmlformats.org/spreadsheetml/2006/main" count="535" uniqueCount="117">
  <si>
    <t>Vendedor</t>
  </si>
  <si>
    <t>Produto</t>
  </si>
  <si>
    <t>Categoria</t>
  </si>
  <si>
    <t>Qtde</t>
  </si>
  <si>
    <t>Filial</t>
  </si>
  <si>
    <t>Ana Paula</t>
  </si>
  <si>
    <t>Curitiba</t>
  </si>
  <si>
    <t>Cliente</t>
  </si>
  <si>
    <t>São Paulo</t>
  </si>
  <si>
    <t>Salvador</t>
  </si>
  <si>
    <t>Londrina</t>
  </si>
  <si>
    <t>Móveis</t>
  </si>
  <si>
    <t>Cômoda</t>
  </si>
  <si>
    <t>Vestuário</t>
  </si>
  <si>
    <t>Camiseta</t>
  </si>
  <si>
    <t>Eletrônicos</t>
  </si>
  <si>
    <t>Plasma</t>
  </si>
  <si>
    <t>Brinquedos</t>
  </si>
  <si>
    <t>Puzzle</t>
  </si>
  <si>
    <t>Flexy Griff</t>
  </si>
  <si>
    <t>Data</t>
  </si>
  <si>
    <t>A) DO TIPO RANKING</t>
  </si>
  <si>
    <t>B) DO TIPO REFERENCIA CRUZADA</t>
  </si>
  <si>
    <t>A1) Ranking de vendedores</t>
  </si>
  <si>
    <t>C) CONTAGENS E MÉDIAS</t>
  </si>
  <si>
    <t>TOTAIS</t>
  </si>
  <si>
    <t>VALOR</t>
  </si>
  <si>
    <t>QTDE E VALOR</t>
  </si>
  <si>
    <t>VALOR E PERCENTUAL</t>
  </si>
  <si>
    <t>C1) Contagem de vendas por filial</t>
  </si>
  <si>
    <t>C2)Valor médio por venda</t>
  </si>
  <si>
    <t>Valor médio</t>
  </si>
  <si>
    <t>ANO</t>
  </si>
  <si>
    <t>MES</t>
  </si>
  <si>
    <t>PREÇO</t>
  </si>
  <si>
    <t>A2) Ranking de Produtos</t>
  </si>
  <si>
    <t>A3) Ranking de clientes ( ABC de Clientes)</t>
  </si>
  <si>
    <t>Contagem</t>
  </si>
  <si>
    <t xml:space="preserve">Acrescentar dois novos registros na base de dados </t>
  </si>
  <si>
    <t>Atualizar as tabelas dinâmicas</t>
  </si>
  <si>
    <t>Gerar gráfico dinâmico da tabela B3</t>
  </si>
  <si>
    <t>TABELAS DINÂMICAS</t>
  </si>
  <si>
    <t>CONCEITO</t>
  </si>
  <si>
    <t>PRÉ-REQUISITOS</t>
  </si>
  <si>
    <t>LISTA DE CAMPOS  X PROCEDIMENTOS</t>
  </si>
  <si>
    <t>a serem totalizados.</t>
  </si>
  <si>
    <t>Também é muito importante que cada coluna da lista tenha padrões de preenchimento</t>
  </si>
  <si>
    <t xml:space="preserve">para evitar erros de categorização. </t>
  </si>
  <si>
    <t>Por  exemplo, uma filial  com diversos nomes diferentes vai gerar vários subtotais...</t>
  </si>
  <si>
    <t>O procedimento de criar tabelas dinâmicas basicamente é feito arrastando os campos (colunas)</t>
  </si>
  <si>
    <t>desejadas para as posições desejadas ( linhas ou colunas da tabela dinâmica).</t>
  </si>
  <si>
    <t>Estas totalizações podem ser feitas por somas, médias, contagens, etc</t>
  </si>
  <si>
    <t>tabelas dinâmicas aplicáveis. Aproveite...</t>
  </si>
  <si>
    <t>PROCEDIMENTOS ADICIONAIS</t>
  </si>
  <si>
    <t>Agrupar as tabelas de contagens e médias numa só</t>
  </si>
  <si>
    <t>Clonar uma tabela dinâmica ( copiar valores e formatos)</t>
  </si>
  <si>
    <t>Separar as páginas do filtro de relatório</t>
  </si>
  <si>
    <t>B2) Vendedor x Clientes</t>
  </si>
  <si>
    <t>Cama Box</t>
  </si>
  <si>
    <t>Sofá</t>
  </si>
  <si>
    <t>Rádio</t>
  </si>
  <si>
    <t>Bicicleta</t>
  </si>
  <si>
    <t>Jeans</t>
  </si>
  <si>
    <t>Celular</t>
  </si>
  <si>
    <t>Andrade Sá</t>
  </si>
  <si>
    <t>Goia Ltda</t>
  </si>
  <si>
    <t>Lojas Mauá</t>
  </si>
  <si>
    <t>Miran S/A</t>
  </si>
  <si>
    <t>Peri Móveis</t>
  </si>
  <si>
    <t>Maia S/A</t>
  </si>
  <si>
    <t>Joinville</t>
  </si>
  <si>
    <t>Videogame</t>
  </si>
  <si>
    <t>Notebook</t>
  </si>
  <si>
    <t>F Klain</t>
  </si>
  <si>
    <t>Demétrius</t>
  </si>
  <si>
    <t>Junqueira</t>
  </si>
  <si>
    <t>Krauze Sons</t>
  </si>
  <si>
    <t>C Herman</t>
  </si>
  <si>
    <t>Dist Veloso</t>
  </si>
  <si>
    <t>Lilian</t>
  </si>
  <si>
    <t>Ariele</t>
  </si>
  <si>
    <t>Fernando</t>
  </si>
  <si>
    <t>Claudia</t>
  </si>
  <si>
    <t>Mendes</t>
  </si>
  <si>
    <t>Cecilia</t>
  </si>
  <si>
    <t>www.excelexpert.com.br</t>
  </si>
  <si>
    <t>DICAS EXPRESS
VERSÕES DO EXCEL</t>
  </si>
  <si>
    <t>Do :  CHEFE</t>
  </si>
  <si>
    <t>Para : Geraldinho</t>
  </si>
  <si>
    <t>Preciso dos seguintes relatórios para a reunião da DIRETORIA</t>
  </si>
  <si>
    <t>( amanhã cedo...)  =)))</t>
  </si>
  <si>
    <r>
      <t xml:space="preserve">
</t>
    </r>
    <r>
      <rPr>
        <b/>
        <i/>
        <sz val="28"/>
        <color rgb="FFFFFFCC"/>
        <rFont val="Britannic Bold"/>
        <family val="2"/>
      </rPr>
      <t>*ou  como resolver  o problema de informações gerenciais urgentes...</t>
    </r>
    <r>
      <rPr>
        <b/>
        <sz val="28"/>
        <color rgb="FFFFFFCC"/>
        <rFont val="Britannic Bold"/>
        <family val="2"/>
      </rPr>
      <t xml:space="preserve"> </t>
    </r>
    <r>
      <rPr>
        <b/>
        <sz val="28"/>
        <color rgb="FF0070C0"/>
        <rFont val="Britannic Bold"/>
        <family val="2"/>
      </rPr>
      <t xml:space="preserve"> </t>
    </r>
  </si>
  <si>
    <t>Tabelas dinâmicas são  resumos de totalização de uma base de dados,</t>
  </si>
  <si>
    <t>podendo ser criadas por diversos critérios, considerando as colunas de sua tabela</t>
  </si>
  <si>
    <t>NOVIDADES EXCEL 2013 / 2016</t>
  </si>
  <si>
    <t xml:space="preserve">O Excel 2013 e 2016  trazem o recurso de ANALISE RÁPIDA , com um conjunto de sugestões de </t>
  </si>
  <si>
    <t>O pré-requisito essencial de uma tabela dinâmica é uma Lista de Dados.</t>
  </si>
  <si>
    <t>( normalmente conhecida como Base de Dados ou Banco de Dados)</t>
  </si>
  <si>
    <r>
      <t xml:space="preserve">Contendo colunas de </t>
    </r>
    <r>
      <rPr>
        <b/>
        <sz val="11"/>
        <color theme="1"/>
        <rFont val="Calibri"/>
        <family val="2"/>
        <scheme val="minor"/>
      </rPr>
      <t>categorias</t>
    </r>
    <r>
      <rPr>
        <sz val="11"/>
        <color theme="1"/>
        <rFont val="Calibri"/>
        <family val="2"/>
        <scheme val="minor"/>
      </rPr>
      <t xml:space="preserve"> ( cidades, filiais, produtos, etc) e colunas de </t>
    </r>
    <r>
      <rPr>
        <b/>
        <sz val="11"/>
        <color theme="1"/>
        <rFont val="Calibri"/>
        <family val="2"/>
        <scheme val="minor"/>
      </rPr>
      <t>valores</t>
    </r>
  </si>
  <si>
    <t>LISTA DE DADOS ( OU BANCO DE DADOS)</t>
  </si>
  <si>
    <t>Sempre deverão ser colocados tambÉm os campos a serem totalizados.</t>
  </si>
  <si>
    <t>Total Geral</t>
  </si>
  <si>
    <t>Soma de VALOR</t>
  </si>
  <si>
    <t>VENDEDOR</t>
  </si>
  <si>
    <t>OK</t>
  </si>
  <si>
    <t>PRODUTOS</t>
  </si>
  <si>
    <t>QUANT</t>
  </si>
  <si>
    <t>FATURAMENTO</t>
  </si>
  <si>
    <t>CLIENTES</t>
  </si>
  <si>
    <t>SHARE</t>
  </si>
  <si>
    <t>B1) Filial x Mes</t>
  </si>
  <si>
    <t>FILIAIS</t>
  </si>
  <si>
    <t>MESES</t>
  </si>
  <si>
    <t>B3) Produto x Filial x Categoria ( categoria = filtro)</t>
  </si>
  <si>
    <t>(Tudo)</t>
  </si>
  <si>
    <t>VENDAS</t>
  </si>
  <si>
    <t>VALOR 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</si>
</sst>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20"/>
      <color theme="10"/>
      <name val="Calibri"/>
      <family val="2"/>
      <scheme val="minor"/>
    </font>
    <font>
      <b/>
      <sz val="48"/>
      <color rgb="FF0070C0"/>
      <name val="Britannic Bold"/>
      <family val="2"/>
    </font>
    <font>
      <b/>
      <sz val="36"/>
      <color rgb="FF0070C0"/>
      <name val="Britannic Bold"/>
      <family val="2"/>
    </font>
    <font>
      <b/>
      <sz val="60"/>
      <color theme="8" tint="-0.499984740745262"/>
      <name val="Britannic Bold"/>
      <family val="2"/>
    </font>
    <font>
      <b/>
      <sz val="28"/>
      <color rgb="FF0070C0"/>
      <name val="Britannic Bold"/>
      <family val="2"/>
    </font>
    <font>
      <b/>
      <sz val="48"/>
      <color theme="0"/>
      <name val="Britannic Bold"/>
      <family val="2"/>
    </font>
    <font>
      <b/>
      <sz val="14"/>
      <color theme="1"/>
      <name val="Calibri"/>
      <family val="2"/>
      <scheme val="minor"/>
    </font>
    <font>
      <b/>
      <i/>
      <sz val="28"/>
      <color rgb="FFFFFFCC"/>
      <name val="Britannic Bold"/>
      <family val="2"/>
    </font>
    <font>
      <b/>
      <sz val="28"/>
      <color rgb="FFFFFFCC"/>
      <name val="Britannic Bold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14" fontId="0" fillId="0" borderId="0" xfId="0" applyNumberFormat="1" applyBorder="1" applyAlignment="1">
      <alignment horizontal="center"/>
    </xf>
    <xf numFmtId="0" fontId="0" fillId="0" borderId="0" xfId="0" applyBorder="1"/>
    <xf numFmtId="164" fontId="0" fillId="0" borderId="0" xfId="1" applyFont="1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165" fontId="0" fillId="0" borderId="0" xfId="0" applyNumberFormat="1" applyBorder="1" applyAlignment="1">
      <alignment horizontal="center"/>
    </xf>
    <xf numFmtId="0" fontId="2" fillId="3" borderId="1" xfId="0" applyFont="1" applyFill="1" applyBorder="1"/>
    <xf numFmtId="0" fontId="4" fillId="0" borderId="0" xfId="0" applyFont="1"/>
    <xf numFmtId="0" fontId="2" fillId="2" borderId="0" xfId="0" applyFont="1" applyFill="1" applyBorder="1" applyAlignment="1">
      <alignment horizontal="center"/>
    </xf>
    <xf numFmtId="0" fontId="5" fillId="0" borderId="0" xfId="0" applyFont="1" applyFill="1"/>
    <xf numFmtId="0" fontId="7" fillId="0" borderId="0" xfId="2" applyFont="1" applyFill="1" applyAlignment="1">
      <alignment horizontal="right" vertical="center"/>
    </xf>
    <xf numFmtId="0" fontId="8" fillId="4" borderId="0" xfId="0" applyFont="1" applyFill="1" applyAlignment="1">
      <alignment vertical="center" wrapText="1"/>
    </xf>
    <xf numFmtId="0" fontId="9" fillId="4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vertical="top" wrapText="1"/>
    </xf>
    <xf numFmtId="0" fontId="12" fillId="4" borderId="0" xfId="0" applyFont="1" applyFill="1" applyAlignment="1">
      <alignment horizontal="left" vertical="top" wrapText="1"/>
    </xf>
    <xf numFmtId="0" fontId="13" fillId="0" borderId="0" xfId="0" applyFont="1"/>
    <xf numFmtId="0" fontId="3" fillId="5" borderId="0" xfId="0" applyFont="1" applyFill="1"/>
    <xf numFmtId="0" fontId="0" fillId="5" borderId="0" xfId="0" applyFill="1"/>
    <xf numFmtId="0" fontId="17" fillId="0" borderId="0" xfId="0" applyFont="1"/>
    <xf numFmtId="0" fontId="18" fillId="6" borderId="0" xfId="0" applyFont="1" applyFill="1"/>
    <xf numFmtId="0" fontId="2" fillId="6" borderId="0" xfId="0" applyFont="1" applyFill="1"/>
    <xf numFmtId="0" fontId="13" fillId="0" borderId="0" xfId="0" applyFont="1" applyAlignment="1">
      <alignment horizontal="center"/>
    </xf>
    <xf numFmtId="0" fontId="0" fillId="0" borderId="5" xfId="0" applyFont="1" applyBorder="1"/>
    <xf numFmtId="14" fontId="0" fillId="0" borderId="5" xfId="0" applyNumberFormat="1" applyFont="1" applyBorder="1" applyAlignment="1">
      <alignment horizontal="center"/>
    </xf>
    <xf numFmtId="164" fontId="0" fillId="0" borderId="5" xfId="1" applyNumberFormat="1" applyFont="1" applyBorder="1"/>
    <xf numFmtId="0" fontId="0" fillId="0" borderId="5" xfId="0" applyFont="1" applyBorder="1" applyAlignment="1">
      <alignment horizontal="center"/>
    </xf>
    <xf numFmtId="164" fontId="0" fillId="0" borderId="5" xfId="0" applyNumberFormat="1" applyFont="1" applyBorder="1"/>
    <xf numFmtId="165" fontId="0" fillId="0" borderId="5" xfId="0" applyNumberFormat="1" applyFont="1" applyBorder="1" applyAlignment="1">
      <alignment horizontal="center"/>
    </xf>
    <xf numFmtId="0" fontId="0" fillId="0" borderId="6" xfId="0" applyFont="1" applyBorder="1"/>
    <xf numFmtId="0" fontId="0" fillId="0" borderId="7" xfId="0" applyFont="1" applyBorder="1"/>
    <xf numFmtId="14" fontId="0" fillId="0" borderId="7" xfId="0" applyNumberFormat="1" applyFont="1" applyBorder="1" applyAlignment="1">
      <alignment horizontal="center"/>
    </xf>
    <xf numFmtId="164" fontId="0" fillId="0" borderId="7" xfId="1" applyNumberFormat="1" applyFont="1" applyBorder="1"/>
    <xf numFmtId="0" fontId="0" fillId="0" borderId="7" xfId="0" applyFont="1" applyBorder="1" applyAlignment="1">
      <alignment horizontal="center"/>
    </xf>
    <xf numFmtId="164" fontId="0" fillId="0" borderId="7" xfId="0" applyNumberFormat="1" applyFont="1" applyBorder="1"/>
    <xf numFmtId="165" fontId="0" fillId="0" borderId="7" xfId="0" applyNumberFormat="1" applyFont="1" applyBorder="1" applyAlignment="1">
      <alignment horizontal="center"/>
    </xf>
    <xf numFmtId="0" fontId="0" fillId="0" borderId="8" xfId="0" applyFont="1" applyBorder="1"/>
    <xf numFmtId="0" fontId="19" fillId="7" borderId="2" xfId="0" applyFont="1" applyFill="1" applyBorder="1" applyAlignment="1">
      <alignment horizontal="center"/>
    </xf>
    <xf numFmtId="0" fontId="19" fillId="7" borderId="3" xfId="0" applyFont="1" applyFill="1" applyBorder="1" applyAlignment="1">
      <alignment horizontal="center"/>
    </xf>
    <xf numFmtId="0" fontId="19" fillId="7" borderId="4" xfId="0" applyFont="1" applyFill="1" applyBorder="1" applyAlignment="1">
      <alignment horizontal="center"/>
    </xf>
    <xf numFmtId="0" fontId="2" fillId="8" borderId="0" xfId="0" applyFont="1" applyFill="1"/>
    <xf numFmtId="0" fontId="16" fillId="8" borderId="0" xfId="0" applyFont="1" applyFill="1"/>
    <xf numFmtId="0" fontId="0" fillId="8" borderId="1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0" applyNumberFormat="1"/>
    <xf numFmtId="3" fontId="0" fillId="0" borderId="0" xfId="0" applyNumberFormat="1"/>
    <xf numFmtId="10" fontId="0" fillId="0" borderId="0" xfId="0" applyNumberFormat="1"/>
    <xf numFmtId="165" fontId="0" fillId="0" borderId="0" xfId="0" applyNumberFormat="1"/>
    <xf numFmtId="4" fontId="0" fillId="0" borderId="0" xfId="0" applyNumberFormat="1"/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[Workshop Tabela Dinamica Resolvido.xlsx]FILXMES!Tabela dinâmica4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FILXMES!$C$2:$C$3</c:f>
              <c:strCache>
                <c:ptCount val="1"/>
                <c:pt idx="0">
                  <c:v>07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FILXMES!$B$4:$B$9</c:f>
              <c:strCache>
                <c:ptCount val="5"/>
                <c:pt idx="0">
                  <c:v>Curitiba</c:v>
                </c:pt>
                <c:pt idx="1">
                  <c:v>Joinville</c:v>
                </c:pt>
                <c:pt idx="2">
                  <c:v>Londrina</c:v>
                </c:pt>
                <c:pt idx="3">
                  <c:v>Salvador</c:v>
                </c:pt>
                <c:pt idx="4">
                  <c:v>São Paulo</c:v>
                </c:pt>
              </c:strCache>
            </c:strRef>
          </c:cat>
          <c:val>
            <c:numRef>
              <c:f>FILXMES!$C$4:$C$9</c:f>
              <c:numCache>
                <c:formatCode>_("R$"* #,##0.00_);_("R$"* \(#,##0.00\);_("R$"* "-"??_);_(@_)</c:formatCode>
                <c:ptCount val="5"/>
                <c:pt idx="0">
                  <c:v>39240</c:v>
                </c:pt>
                <c:pt idx="1">
                  <c:v>129309.9</c:v>
                </c:pt>
              </c:numCache>
            </c:numRef>
          </c:val>
        </c:ser>
        <c:ser>
          <c:idx val="1"/>
          <c:order val="1"/>
          <c:tx>
            <c:strRef>
              <c:f>FILXMES!$D$2:$D$3</c:f>
              <c:strCache>
                <c:ptCount val="1"/>
                <c:pt idx="0">
                  <c:v>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FILXMES!$B$4:$B$9</c:f>
              <c:strCache>
                <c:ptCount val="5"/>
                <c:pt idx="0">
                  <c:v>Curitiba</c:v>
                </c:pt>
                <c:pt idx="1">
                  <c:v>Joinville</c:v>
                </c:pt>
                <c:pt idx="2">
                  <c:v>Londrina</c:v>
                </c:pt>
                <c:pt idx="3">
                  <c:v>Salvador</c:v>
                </c:pt>
                <c:pt idx="4">
                  <c:v>São Paulo</c:v>
                </c:pt>
              </c:strCache>
            </c:strRef>
          </c:cat>
          <c:val>
            <c:numRef>
              <c:f>FILXMES!$D$4:$D$9</c:f>
              <c:numCache>
                <c:formatCode>_("R$"* #,##0.00_);_("R$"* \(#,##0.00\);_("R$"* "-"??_);_(@_)</c:formatCode>
                <c:ptCount val="5"/>
                <c:pt idx="0">
                  <c:v>30330</c:v>
                </c:pt>
                <c:pt idx="1">
                  <c:v>27500</c:v>
                </c:pt>
                <c:pt idx="2">
                  <c:v>124479.05</c:v>
                </c:pt>
                <c:pt idx="4">
                  <c:v>36080</c:v>
                </c:pt>
              </c:numCache>
            </c:numRef>
          </c:val>
        </c:ser>
        <c:ser>
          <c:idx val="2"/>
          <c:order val="2"/>
          <c:tx>
            <c:strRef>
              <c:f>FILXMES!$E$2:$E$3</c:f>
              <c:strCache>
                <c:ptCount val="1"/>
                <c:pt idx="0">
                  <c:v>09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FILXMES!$B$4:$B$9</c:f>
              <c:strCache>
                <c:ptCount val="5"/>
                <c:pt idx="0">
                  <c:v>Curitiba</c:v>
                </c:pt>
                <c:pt idx="1">
                  <c:v>Joinville</c:v>
                </c:pt>
                <c:pt idx="2">
                  <c:v>Londrina</c:v>
                </c:pt>
                <c:pt idx="3">
                  <c:v>Salvador</c:v>
                </c:pt>
                <c:pt idx="4">
                  <c:v>São Paulo</c:v>
                </c:pt>
              </c:strCache>
            </c:strRef>
          </c:cat>
          <c:val>
            <c:numRef>
              <c:f>FILXMES!$E$4:$E$9</c:f>
              <c:numCache>
                <c:formatCode>_("R$"* #,##0.00_);_("R$"* \(#,##0.00\);_("R$"* "-"??_);_(@_)</c:formatCode>
                <c:ptCount val="5"/>
                <c:pt idx="0">
                  <c:v>42334.05</c:v>
                </c:pt>
                <c:pt idx="2">
                  <c:v>70740</c:v>
                </c:pt>
                <c:pt idx="3">
                  <c:v>147924.08000000002</c:v>
                </c:pt>
                <c:pt idx="4">
                  <c:v>48000</c:v>
                </c:pt>
              </c:numCache>
            </c:numRef>
          </c:val>
        </c:ser>
        <c:ser>
          <c:idx val="3"/>
          <c:order val="3"/>
          <c:tx>
            <c:strRef>
              <c:f>FILXMES!$F$2:$F$3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FILXMES!$B$4:$B$9</c:f>
              <c:strCache>
                <c:ptCount val="5"/>
                <c:pt idx="0">
                  <c:v>Curitiba</c:v>
                </c:pt>
                <c:pt idx="1">
                  <c:v>Joinville</c:v>
                </c:pt>
                <c:pt idx="2">
                  <c:v>Londrina</c:v>
                </c:pt>
                <c:pt idx="3">
                  <c:v>Salvador</c:v>
                </c:pt>
                <c:pt idx="4">
                  <c:v>São Paulo</c:v>
                </c:pt>
              </c:strCache>
            </c:strRef>
          </c:cat>
          <c:val>
            <c:numRef>
              <c:f>FILXMES!$F$4:$F$9</c:f>
              <c:numCache>
                <c:formatCode>_("R$"* #,##0.00_);_("R$"* \(#,##0.00\);_("R$"* "-"??_);_(@_)</c:formatCode>
                <c:ptCount val="5"/>
                <c:pt idx="0">
                  <c:v>105378.7</c:v>
                </c:pt>
                <c:pt idx="1">
                  <c:v>39800</c:v>
                </c:pt>
                <c:pt idx="4">
                  <c:v>12330</c:v>
                </c:pt>
              </c:numCache>
            </c:numRef>
          </c:val>
        </c:ser>
        <c:ser>
          <c:idx val="4"/>
          <c:order val="4"/>
          <c:tx>
            <c:strRef>
              <c:f>FILXMES!$G$2:$G$3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FILXMES!$B$4:$B$9</c:f>
              <c:strCache>
                <c:ptCount val="5"/>
                <c:pt idx="0">
                  <c:v>Curitiba</c:v>
                </c:pt>
                <c:pt idx="1">
                  <c:v>Joinville</c:v>
                </c:pt>
                <c:pt idx="2">
                  <c:v>Londrina</c:v>
                </c:pt>
                <c:pt idx="3">
                  <c:v>Salvador</c:v>
                </c:pt>
                <c:pt idx="4">
                  <c:v>São Paulo</c:v>
                </c:pt>
              </c:strCache>
            </c:strRef>
          </c:cat>
          <c:val>
            <c:numRef>
              <c:f>FILXMES!$G$4:$G$9</c:f>
              <c:numCache>
                <c:formatCode>_("R$"* #,##0.00_);_("R$"* \(#,##0.00\);_("R$"* "-"??_);_(@_)</c:formatCode>
                <c:ptCount val="5"/>
                <c:pt idx="0">
                  <c:v>46405.7</c:v>
                </c:pt>
                <c:pt idx="1">
                  <c:v>72455</c:v>
                </c:pt>
                <c:pt idx="2">
                  <c:v>71000.850000000006</c:v>
                </c:pt>
                <c:pt idx="3">
                  <c:v>34445</c:v>
                </c:pt>
                <c:pt idx="4">
                  <c:v>55100</c:v>
                </c:pt>
              </c:numCache>
            </c:numRef>
          </c:val>
        </c:ser>
        <c:ser>
          <c:idx val="5"/>
          <c:order val="5"/>
          <c:tx>
            <c:strRef>
              <c:f>FILXMES!$H$2:$H$3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FILXMES!$B$4:$B$9</c:f>
              <c:strCache>
                <c:ptCount val="5"/>
                <c:pt idx="0">
                  <c:v>Curitiba</c:v>
                </c:pt>
                <c:pt idx="1">
                  <c:v>Joinville</c:v>
                </c:pt>
                <c:pt idx="2">
                  <c:v>Londrina</c:v>
                </c:pt>
                <c:pt idx="3">
                  <c:v>Salvador</c:v>
                </c:pt>
                <c:pt idx="4">
                  <c:v>São Paulo</c:v>
                </c:pt>
              </c:strCache>
            </c:strRef>
          </c:cat>
          <c:val>
            <c:numRef>
              <c:f>FILXMES!$H$4:$H$9</c:f>
              <c:numCache>
                <c:formatCode>_("R$"* #,##0.00_);_("R$"* \(#,##0.00\);_("R$"* "-"??_);_(@_)</c:formatCode>
                <c:ptCount val="5"/>
                <c:pt idx="0">
                  <c:v>29482.53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512096"/>
        <c:axId val="324513664"/>
      </c:barChart>
      <c:catAx>
        <c:axId val="32451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24513664"/>
        <c:crosses val="autoZero"/>
        <c:auto val="1"/>
        <c:lblAlgn val="ctr"/>
        <c:lblOffset val="100"/>
        <c:noMultiLvlLbl val="0"/>
      </c:catAx>
      <c:valAx>
        <c:axId val="32451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2451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114300</xdr:rowOff>
    </xdr:from>
    <xdr:ext cx="2585443" cy="81915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14300"/>
          <a:ext cx="2585443" cy="8191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912915</xdr:colOff>
      <xdr:row>9</xdr:row>
      <xdr:rowOff>112567</xdr:rowOff>
    </xdr:from>
    <xdr:to>
      <xdr:col>8</xdr:col>
      <xdr:colOff>484909</xdr:colOff>
      <xdr:row>21</xdr:row>
      <xdr:rowOff>99640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apa\Dropbox\Geraldo-Ana\3_Sistema%20Trocon\Formul&#225;rios\F1_Cadastro%20de%20Materiai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raldo\Dropbox\$$$_Curso%20Excel%20Online\%23-Vd%20Excel%20Intermed\2-Resolvidos\I00x%20-%20Int%20-Ca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Formulário"/>
      <sheetName val="Consulta"/>
      <sheetName val="N1_Materiais"/>
      <sheetName val="LISTAS"/>
      <sheetName val="ROTEIRO 1702"/>
      <sheetName val="Workarea"/>
    </sheetNames>
    <sheetDataSet>
      <sheetData sheetId="0"/>
      <sheetData sheetId="1"/>
      <sheetData sheetId="2"/>
      <sheetData sheetId="3"/>
      <sheetData sheetId="4">
        <row r="5">
          <cell r="B5" t="str">
            <v>Alimentação</v>
          </cell>
        </row>
        <row r="6">
          <cell r="B6" t="str">
            <v>Aparelhos/comp.</v>
          </cell>
        </row>
        <row r="7">
          <cell r="B7" t="str">
            <v>Combustível</v>
          </cell>
        </row>
        <row r="8">
          <cell r="B8" t="str">
            <v>Despesas Gerais</v>
          </cell>
        </row>
        <row r="9">
          <cell r="B9" t="str">
            <v>EPIS/Uniformes</v>
          </cell>
        </row>
        <row r="10">
          <cell r="B10" t="str">
            <v>Equipamentos</v>
          </cell>
        </row>
        <row r="11">
          <cell r="B11" t="str">
            <v>Esquadrias</v>
          </cell>
        </row>
        <row r="12">
          <cell r="B12" t="str">
            <v>Ferramentas</v>
          </cell>
        </row>
        <row r="13">
          <cell r="B13" t="str">
            <v>Implantação</v>
          </cell>
        </row>
        <row r="14">
          <cell r="B14" t="str">
            <v>Informatica</v>
          </cell>
        </row>
        <row r="15">
          <cell r="B15" t="str">
            <v>Locação</v>
          </cell>
        </row>
        <row r="16">
          <cell r="B16" t="str">
            <v>Mao de obra</v>
          </cell>
        </row>
        <row r="17">
          <cell r="B17" t="str">
            <v>Mat Alvenaria</v>
          </cell>
        </row>
        <row r="18">
          <cell r="B18" t="str">
            <v>Mat Consumo</v>
          </cell>
        </row>
        <row r="19">
          <cell r="B19" t="str">
            <v>Mat Eletrico/telefone</v>
          </cell>
        </row>
        <row r="20">
          <cell r="B20" t="str">
            <v>Mat Escritorio</v>
          </cell>
        </row>
        <row r="21">
          <cell r="B21" t="str">
            <v>Mat Gás</v>
          </cell>
        </row>
        <row r="22">
          <cell r="B22" t="str">
            <v>Mat Hidraulico</v>
          </cell>
        </row>
        <row r="23">
          <cell r="B23" t="str">
            <v>Mat Incendio</v>
          </cell>
        </row>
        <row r="24">
          <cell r="B24" t="str">
            <v>Mat limpeza</v>
          </cell>
        </row>
        <row r="25">
          <cell r="B25" t="str">
            <v>Mat Pesado</v>
          </cell>
        </row>
        <row r="26">
          <cell r="B26" t="str">
            <v>Móveis e Utensílios</v>
          </cell>
        </row>
        <row r="27">
          <cell r="B27" t="str">
            <v>Pintura</v>
          </cell>
        </row>
        <row r="28">
          <cell r="B28" t="str">
            <v>Salarios</v>
          </cell>
        </row>
        <row r="29">
          <cell r="B29" t="str">
            <v>Serviços - PF</v>
          </cell>
        </row>
        <row r="30">
          <cell r="B30" t="str">
            <v>Serviços - PJ</v>
          </cell>
        </row>
        <row r="31">
          <cell r="B31" t="str">
            <v>Transporte</v>
          </cell>
        </row>
        <row r="32">
          <cell r="B32" t="str">
            <v>telhado/forro</v>
          </cell>
        </row>
        <row r="33">
          <cell r="B33" t="str">
            <v>paisagismo</v>
          </cell>
        </row>
        <row r="34">
          <cell r="B34" t="str">
            <v>Taxas / Impostos</v>
          </cell>
        </row>
        <row r="35">
          <cell r="B35" t="str">
            <v>Viagem</v>
          </cell>
        </row>
        <row r="36">
          <cell r="B36" t="str">
            <v>ZZ_EXCLUIR</v>
          </cell>
        </row>
        <row r="37">
          <cell r="B37" t="str">
            <v>ZZZ-DEFINIR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o Alvarenga" refreshedDate="42584.937713194442" createdVersion="5" refreshedVersion="5" minRefreshableVersion="3" recordCount="36">
  <cacheSource type="worksheet">
    <worksheetSource name="BASE"/>
  </cacheSource>
  <cacheFields count="11">
    <cacheField name="Vendedor" numFmtId="0">
      <sharedItems count="7">
        <s v="Lilian"/>
        <s v="Ariele"/>
        <s v="Cecilia"/>
        <s v="Ana Paula"/>
        <s v="Fernando"/>
        <s v="Claudia"/>
        <s v="Mendes"/>
      </sharedItems>
    </cacheField>
    <cacheField name="Data" numFmtId="14">
      <sharedItems containsSemiMixedTypes="0" containsNonDate="0" containsDate="1" containsString="0" minDate="2016-07-09T00:00:00" maxDate="2016-12-19T00:00:00"/>
    </cacheField>
    <cacheField name="Cliente" numFmtId="0">
      <sharedItems count="13">
        <s v="Dist Veloso"/>
        <s v="F Klain"/>
        <s v="Lojas Mauá"/>
        <s v="Demétrius"/>
        <s v="Goia Ltda"/>
        <s v="Junqueira"/>
        <s v="Miran S/A"/>
        <s v="C Herman"/>
        <s v="Andrade Sá"/>
        <s v="Maia S/A"/>
        <s v="Flexy Griff"/>
        <s v="Peri Móveis"/>
        <s v="Krauze Sons"/>
      </sharedItems>
    </cacheField>
    <cacheField name="Filial" numFmtId="0">
      <sharedItems count="5">
        <s v="Joinville"/>
        <s v="Curitiba"/>
        <s v="São Paulo"/>
        <s v="Londrina"/>
        <s v="Salvador"/>
      </sharedItems>
    </cacheField>
    <cacheField name="Categoria" numFmtId="0">
      <sharedItems count="4">
        <s v="Brinquedos"/>
        <s v="Móveis"/>
        <s v="Eletrônicos"/>
        <s v="Vestuário"/>
      </sharedItems>
    </cacheField>
    <cacheField name="Produto" numFmtId="0">
      <sharedItems count="12">
        <s v="Puzzle"/>
        <s v="Cama Box"/>
        <s v="Videogame"/>
        <s v="Plasma"/>
        <s v="Bicicleta"/>
        <s v="Celular"/>
        <s v="Notebook"/>
        <s v="Camiseta"/>
        <s v="Jeans"/>
        <s v="Cômoda"/>
        <s v="Sofá"/>
        <s v="Rádio"/>
      </sharedItems>
    </cacheField>
    <cacheField name="PREÇO" numFmtId="164">
      <sharedItems containsSemiMixedTypes="0" containsString="0" containsNumber="1" minValue="65.22" maxValue="4800"/>
    </cacheField>
    <cacheField name="Qtde" numFmtId="0">
      <sharedItems containsSemiMixedTypes="0" containsString="0" containsNumber="1" containsInteger="1" minValue="4" maxValue="99"/>
    </cacheField>
    <cacheField name="VALOR" numFmtId="164">
      <sharedItems containsSemiMixedTypes="0" containsString="0" containsNumber="1" minValue="2934.9" maxValue="126375"/>
    </cacheField>
    <cacheField name="MES" numFmtId="165">
      <sharedItems containsSemiMixedTypes="0" containsString="0" containsNumber="1" containsInteger="1" minValue="7" maxValue="12" count="6">
        <n v="7"/>
        <n v="8"/>
        <n v="9"/>
        <n v="10"/>
        <n v="11"/>
        <n v="12"/>
      </sharedItems>
    </cacheField>
    <cacheField name="ANO" numFmtId="0">
      <sharedItems containsSemiMixedTypes="0" containsString="0" containsNumber="1" containsInteger="1" minValue="2016" maxValue="20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d v="2016-07-09T00:00:00"/>
    <x v="0"/>
    <x v="0"/>
    <x v="0"/>
    <x v="0"/>
    <n v="65.22"/>
    <n v="45"/>
    <n v="2934.9"/>
    <x v="0"/>
    <n v="2016"/>
  </r>
  <r>
    <x v="1"/>
    <d v="2016-07-10T00:00:00"/>
    <x v="1"/>
    <x v="1"/>
    <x v="1"/>
    <x v="1"/>
    <n v="3270"/>
    <n v="12"/>
    <n v="39240"/>
    <x v="0"/>
    <n v="2016"/>
  </r>
  <r>
    <x v="2"/>
    <d v="2016-07-11T00:00:00"/>
    <x v="2"/>
    <x v="0"/>
    <x v="0"/>
    <x v="2"/>
    <n v="1685"/>
    <n v="75"/>
    <n v="126375"/>
    <x v="0"/>
    <n v="2016"/>
  </r>
  <r>
    <x v="2"/>
    <d v="2016-08-07T00:00:00"/>
    <x v="0"/>
    <x v="0"/>
    <x v="2"/>
    <x v="3"/>
    <n v="2750"/>
    <n v="10"/>
    <n v="27500"/>
    <x v="1"/>
    <n v="2016"/>
  </r>
  <r>
    <x v="1"/>
    <d v="2016-08-12T00:00:00"/>
    <x v="3"/>
    <x v="2"/>
    <x v="0"/>
    <x v="4"/>
    <n v="451"/>
    <n v="80"/>
    <n v="36080"/>
    <x v="1"/>
    <n v="2016"/>
  </r>
  <r>
    <x v="1"/>
    <d v="2016-08-13T00:00:00"/>
    <x v="4"/>
    <x v="3"/>
    <x v="2"/>
    <x v="5"/>
    <n v="1285.27"/>
    <n v="15"/>
    <n v="19279.05"/>
    <x v="1"/>
    <n v="2016"/>
  </r>
  <r>
    <x v="3"/>
    <d v="2016-08-13T00:00:00"/>
    <x v="5"/>
    <x v="3"/>
    <x v="2"/>
    <x v="6"/>
    <n v="2358"/>
    <n v="25"/>
    <n v="58950"/>
    <x v="1"/>
    <n v="2016"/>
  </r>
  <r>
    <x v="4"/>
    <d v="2016-08-17T00:00:00"/>
    <x v="6"/>
    <x v="1"/>
    <x v="0"/>
    <x v="2"/>
    <n v="1685"/>
    <n v="18"/>
    <n v="30330"/>
    <x v="1"/>
    <n v="2016"/>
  </r>
  <r>
    <x v="4"/>
    <d v="2016-08-28T00:00:00"/>
    <x v="4"/>
    <x v="3"/>
    <x v="2"/>
    <x v="3"/>
    <n v="1850"/>
    <n v="25"/>
    <n v="46250"/>
    <x v="1"/>
    <n v="2016"/>
  </r>
  <r>
    <x v="2"/>
    <d v="2016-09-04T00:00:00"/>
    <x v="7"/>
    <x v="2"/>
    <x v="1"/>
    <x v="1"/>
    <n v="4800"/>
    <n v="10"/>
    <n v="48000"/>
    <x v="2"/>
    <n v="2016"/>
  </r>
  <r>
    <x v="0"/>
    <d v="2016-09-11T00:00:00"/>
    <x v="4"/>
    <x v="3"/>
    <x v="2"/>
    <x v="6"/>
    <n v="2358"/>
    <n v="30"/>
    <n v="70740"/>
    <x v="2"/>
    <n v="2016"/>
  </r>
  <r>
    <x v="5"/>
    <d v="2016-09-27T00:00:00"/>
    <x v="8"/>
    <x v="1"/>
    <x v="1"/>
    <x v="1"/>
    <n v="3270"/>
    <n v="4"/>
    <n v="13080"/>
    <x v="2"/>
    <n v="2016"/>
  </r>
  <r>
    <x v="0"/>
    <d v="2016-09-27T00:00:00"/>
    <x v="6"/>
    <x v="1"/>
    <x v="3"/>
    <x v="7"/>
    <n v="73.150000000000006"/>
    <n v="87"/>
    <n v="6364.05"/>
    <x v="2"/>
    <n v="2016"/>
  </r>
  <r>
    <x v="3"/>
    <d v="2016-09-27T00:00:00"/>
    <x v="9"/>
    <x v="4"/>
    <x v="0"/>
    <x v="0"/>
    <n v="65.22"/>
    <n v="64"/>
    <n v="4174.08"/>
    <x v="2"/>
    <n v="2016"/>
  </r>
  <r>
    <x v="6"/>
    <d v="2016-09-27T00:00:00"/>
    <x v="10"/>
    <x v="4"/>
    <x v="3"/>
    <x v="8"/>
    <n v="1250"/>
    <n v="27"/>
    <n v="33750"/>
    <x v="2"/>
    <n v="2016"/>
  </r>
  <r>
    <x v="0"/>
    <d v="2016-09-27T00:00:00"/>
    <x v="6"/>
    <x v="1"/>
    <x v="1"/>
    <x v="1"/>
    <n v="3270"/>
    <n v="7"/>
    <n v="22890"/>
    <x v="2"/>
    <n v="2016"/>
  </r>
  <r>
    <x v="3"/>
    <d v="2016-09-28T00:00:00"/>
    <x v="10"/>
    <x v="4"/>
    <x v="2"/>
    <x v="6"/>
    <n v="2200"/>
    <n v="50"/>
    <n v="110000"/>
    <x v="2"/>
    <n v="2016"/>
  </r>
  <r>
    <x v="2"/>
    <d v="2016-10-10T00:00:00"/>
    <x v="0"/>
    <x v="0"/>
    <x v="1"/>
    <x v="9"/>
    <n v="850"/>
    <n v="8"/>
    <n v="6800"/>
    <x v="3"/>
    <n v="2016"/>
  </r>
  <r>
    <x v="3"/>
    <d v="2016-10-14T00:00:00"/>
    <x v="8"/>
    <x v="1"/>
    <x v="1"/>
    <x v="1"/>
    <n v="3270"/>
    <n v="7"/>
    <n v="22890"/>
    <x v="3"/>
    <n v="2016"/>
  </r>
  <r>
    <x v="6"/>
    <d v="2016-10-18T00:00:00"/>
    <x v="8"/>
    <x v="1"/>
    <x v="3"/>
    <x v="8"/>
    <n v="1250"/>
    <n v="35"/>
    <n v="43750"/>
    <x v="3"/>
    <n v="2016"/>
  </r>
  <r>
    <x v="6"/>
    <d v="2016-10-22T00:00:00"/>
    <x v="7"/>
    <x v="2"/>
    <x v="2"/>
    <x v="5"/>
    <n v="685"/>
    <n v="18"/>
    <n v="12330"/>
    <x v="3"/>
    <n v="2016"/>
  </r>
  <r>
    <x v="1"/>
    <d v="2016-10-26T00:00:00"/>
    <x v="1"/>
    <x v="1"/>
    <x v="0"/>
    <x v="4"/>
    <n v="451"/>
    <n v="70"/>
    <n v="31570"/>
    <x v="3"/>
    <n v="2016"/>
  </r>
  <r>
    <x v="1"/>
    <d v="2016-10-26T00:00:00"/>
    <x v="1"/>
    <x v="1"/>
    <x v="3"/>
    <x v="7"/>
    <n v="73.150000000000006"/>
    <n v="98"/>
    <n v="7168.7000000000007"/>
    <x v="3"/>
    <n v="2016"/>
  </r>
  <r>
    <x v="0"/>
    <d v="2016-10-30T00:00:00"/>
    <x v="0"/>
    <x v="0"/>
    <x v="2"/>
    <x v="3"/>
    <n v="2750"/>
    <n v="12"/>
    <n v="33000"/>
    <x v="3"/>
    <n v="2016"/>
  </r>
  <r>
    <x v="5"/>
    <d v="2016-11-03T00:00:00"/>
    <x v="11"/>
    <x v="3"/>
    <x v="1"/>
    <x v="10"/>
    <n v="1853.39"/>
    <n v="15"/>
    <n v="27800.850000000002"/>
    <x v="4"/>
    <n v="2016"/>
  </r>
  <r>
    <x v="6"/>
    <d v="2016-11-05T00:00:00"/>
    <x v="7"/>
    <x v="2"/>
    <x v="3"/>
    <x v="8"/>
    <n v="950"/>
    <n v="25"/>
    <n v="23750"/>
    <x v="4"/>
    <n v="2016"/>
  </r>
  <r>
    <x v="4"/>
    <d v="2016-11-05T00:00:00"/>
    <x v="7"/>
    <x v="2"/>
    <x v="3"/>
    <x v="8"/>
    <n v="950"/>
    <n v="33"/>
    <n v="31350"/>
    <x v="4"/>
    <n v="2016"/>
  </r>
  <r>
    <x v="6"/>
    <d v="2016-11-07T00:00:00"/>
    <x v="8"/>
    <x v="1"/>
    <x v="0"/>
    <x v="4"/>
    <n v="451"/>
    <n v="87"/>
    <n v="39237"/>
    <x v="4"/>
    <n v="2016"/>
  </r>
  <r>
    <x v="4"/>
    <d v="2016-11-09T00:00:00"/>
    <x v="9"/>
    <x v="4"/>
    <x v="2"/>
    <x v="11"/>
    <n v="415"/>
    <n v="50"/>
    <n v="20750"/>
    <x v="4"/>
    <n v="2016"/>
  </r>
  <r>
    <x v="5"/>
    <d v="2016-11-09T00:00:00"/>
    <x v="9"/>
    <x v="4"/>
    <x v="2"/>
    <x v="11"/>
    <n v="415"/>
    <n v="33"/>
    <n v="13695"/>
    <x v="4"/>
    <n v="2016"/>
  </r>
  <r>
    <x v="3"/>
    <d v="2016-11-11T00:00:00"/>
    <x v="2"/>
    <x v="0"/>
    <x v="0"/>
    <x v="2"/>
    <n v="1685"/>
    <n v="28"/>
    <n v="47180"/>
    <x v="4"/>
    <n v="2016"/>
  </r>
  <r>
    <x v="5"/>
    <d v="2016-11-11T00:00:00"/>
    <x v="2"/>
    <x v="0"/>
    <x v="2"/>
    <x v="5"/>
    <n v="1685"/>
    <n v="15"/>
    <n v="25275"/>
    <x v="4"/>
    <n v="2016"/>
  </r>
  <r>
    <x v="3"/>
    <d v="2016-11-15T00:00:00"/>
    <x v="11"/>
    <x v="3"/>
    <x v="1"/>
    <x v="1"/>
    <n v="4800"/>
    <n v="9"/>
    <n v="43200"/>
    <x v="4"/>
    <n v="2016"/>
  </r>
  <r>
    <x v="5"/>
    <d v="2016-11-26T00:00:00"/>
    <x v="12"/>
    <x v="1"/>
    <x v="3"/>
    <x v="7"/>
    <n v="73.150000000000006"/>
    <n v="98"/>
    <n v="7168.7000000000007"/>
    <x v="4"/>
    <n v="2016"/>
  </r>
  <r>
    <x v="5"/>
    <d v="2016-12-18T00:00:00"/>
    <x v="12"/>
    <x v="1"/>
    <x v="1"/>
    <x v="10"/>
    <n v="1853.39"/>
    <n v="12"/>
    <n v="22240.68"/>
    <x v="5"/>
    <n v="2016"/>
  </r>
  <r>
    <x v="0"/>
    <d v="2016-12-18T00:00:00"/>
    <x v="8"/>
    <x v="1"/>
    <x v="3"/>
    <x v="7"/>
    <n v="73.150000000000006"/>
    <n v="99"/>
    <n v="7241.85"/>
    <x v="5"/>
    <n v="20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VENDEDOR">
  <location ref="A3:B11" firstHeaderRow="1" firstDataRow="1" firstDataCol="1"/>
  <pivotFields count="11">
    <pivotField axis="axisRow" showAll="0" sortType="descending">
      <items count="8">
        <item x="3"/>
        <item x="1"/>
        <item x="2"/>
        <item x="5"/>
        <item x="4"/>
        <item x="0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howAll="0"/>
    <pivotField showAll="0"/>
    <pivotField showAll="0"/>
    <pivotField showAll="0"/>
    <pivotField showAll="0"/>
    <pivotField numFmtId="164" showAll="0"/>
    <pivotField showAll="0"/>
    <pivotField dataField="1" numFmtId="164" showAll="0"/>
    <pivotField numFmtId="165" showAll="0"/>
    <pivotField showAll="0"/>
  </pivotFields>
  <rowFields count="1">
    <field x="0"/>
  </rowFields>
  <rowItems count="8">
    <i>
      <x/>
    </i>
    <i>
      <x v="2"/>
    </i>
    <i>
      <x v="6"/>
    </i>
    <i>
      <x v="5"/>
    </i>
    <i>
      <x v="1"/>
    </i>
    <i>
      <x v="4"/>
    </i>
    <i>
      <x v="3"/>
    </i>
    <i t="grand">
      <x/>
    </i>
  </rowItems>
  <colItems count="1">
    <i/>
  </colItems>
  <dataFields count="1">
    <dataField name="Soma de VALOR" fld="8" baseField="0" baseItem="0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2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PRODUTOS">
  <location ref="B3:D16" firstHeaderRow="0" firstDataRow="1" firstDataCol="1"/>
  <pivotFields count="11">
    <pivotField showAll="0"/>
    <pivotField numFmtId="14" showAll="0"/>
    <pivotField showAll="0"/>
    <pivotField showAll="0"/>
    <pivotField showAll="0"/>
    <pivotField axis="axisRow" showAll="0" sortType="descending">
      <items count="13">
        <item x="4"/>
        <item x="1"/>
        <item x="7"/>
        <item x="5"/>
        <item x="9"/>
        <item x="8"/>
        <item x="6"/>
        <item x="3"/>
        <item x="0"/>
        <item x="11"/>
        <item x="10"/>
        <item x="2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numFmtId="164" showAll="0"/>
    <pivotField dataField="1" showAll="0"/>
    <pivotField dataField="1" numFmtId="164" showAll="0"/>
    <pivotField numFmtId="165" showAll="0"/>
    <pivotField showAll="0"/>
  </pivotFields>
  <rowFields count="1">
    <field x="5"/>
  </rowFields>
  <rowItems count="13">
    <i>
      <x v="6"/>
    </i>
    <i>
      <x v="11"/>
    </i>
    <i>
      <x v="1"/>
    </i>
    <i>
      <x v="5"/>
    </i>
    <i>
      <x/>
    </i>
    <i>
      <x v="7"/>
    </i>
    <i>
      <x v="3"/>
    </i>
    <i>
      <x v="10"/>
    </i>
    <i>
      <x v="9"/>
    </i>
    <i>
      <x v="2"/>
    </i>
    <i>
      <x v="8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QUANT" fld="7" baseField="0" baseItem="0" numFmtId="3"/>
    <dataField name="FATURAMENTO" fld="8" baseField="0" baseItem="0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3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CLIENTES">
  <location ref="B3:D17" firstHeaderRow="0" firstDataRow="1" firstDataCol="1"/>
  <pivotFields count="11">
    <pivotField showAll="0"/>
    <pivotField numFmtId="14" showAll="0"/>
    <pivotField axis="axisRow" showAll="0" sortType="descending">
      <items count="14">
        <item x="8"/>
        <item x="7"/>
        <item x="3"/>
        <item x="0"/>
        <item x="1"/>
        <item x="10"/>
        <item x="4"/>
        <item x="5"/>
        <item x="12"/>
        <item x="2"/>
        <item x="9"/>
        <item x="6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4" showAll="0"/>
    <pivotField showAll="0"/>
    <pivotField dataField="1" numFmtId="164" showAll="0"/>
    <pivotField numFmtId="165" showAll="0"/>
    <pivotField showAll="0"/>
  </pivotFields>
  <rowFields count="1">
    <field x="2"/>
  </rowFields>
  <rowItems count="14">
    <i>
      <x v="9"/>
    </i>
    <i>
      <x v="5"/>
    </i>
    <i>
      <x v="6"/>
    </i>
    <i>
      <x/>
    </i>
    <i>
      <x v="1"/>
    </i>
    <i>
      <x v="4"/>
    </i>
    <i>
      <x v="12"/>
    </i>
    <i>
      <x v="3"/>
    </i>
    <i>
      <x v="11"/>
    </i>
    <i>
      <x v="7"/>
    </i>
    <i>
      <x v="10"/>
    </i>
    <i>
      <x v="2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FATURAMENTO" fld="8" baseField="0" baseItem="0" numFmtId="44"/>
    <dataField name="SHARE" fld="8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4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2" rowHeaderCaption="FILIAIS" colHeaderCaption="MESES">
  <location ref="B2:I9" firstHeaderRow="1" firstDataRow="2" firstDataCol="1"/>
  <pivotFields count="11">
    <pivotField showAll="0"/>
    <pivotField numFmtId="14" showAll="0"/>
    <pivotField showAll="0"/>
    <pivotField axis="axisRow" showAll="0" sortType="descending">
      <items count="6">
        <item x="1"/>
        <item x="0"/>
        <item x="3"/>
        <item x="4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4" showAll="0"/>
    <pivotField showAll="0"/>
    <pivotField dataField="1" numFmtId="164" showAll="0"/>
    <pivotField axis="axisCol" numFmtId="165" showAll="0">
      <items count="7">
        <item x="0"/>
        <item x="1"/>
        <item x="2"/>
        <item x="3"/>
        <item x="4"/>
        <item x="5"/>
        <item t="default"/>
      </items>
    </pivotField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ma de VALOR" fld="8" baseField="0" baseItem="0" numFmtId="44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5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PRODUTOS" colHeaderCaption="FILIAIS">
  <location ref="B3:H17" firstHeaderRow="1" firstDataRow="2" firstDataCol="1" rowPageCount="1" colPageCount="1"/>
  <pivotFields count="11">
    <pivotField showAll="0"/>
    <pivotField numFmtId="14" showAll="0"/>
    <pivotField showAll="0"/>
    <pivotField axis="axisCol" showAll="0">
      <items count="6">
        <item x="1"/>
        <item x="0"/>
        <item x="3"/>
        <item x="4"/>
        <item x="2"/>
        <item t="default"/>
      </items>
    </pivotField>
    <pivotField axis="axisPage" multipleItemSelectionAllowed="1" showAll="0">
      <items count="5">
        <item x="0"/>
        <item x="2"/>
        <item x="1"/>
        <item x="3"/>
        <item t="default"/>
      </items>
    </pivotField>
    <pivotField axis="axisRow" showAll="0">
      <items count="13">
        <item x="4"/>
        <item x="1"/>
        <item x="7"/>
        <item x="5"/>
        <item x="9"/>
        <item x="8"/>
        <item x="6"/>
        <item x="3"/>
        <item x="0"/>
        <item x="11"/>
        <item x="10"/>
        <item x="2"/>
        <item t="default"/>
      </items>
    </pivotField>
    <pivotField numFmtId="164" showAll="0"/>
    <pivotField showAll="0"/>
    <pivotField dataField="1" numFmtId="164" showAll="0"/>
    <pivotField numFmtId="165" showAll="0"/>
    <pivotField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oma de VALOR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ela dinâmica6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FILIAIS">
  <location ref="B3:E9" firstHeaderRow="0" firstDataRow="1" firstDataCol="1"/>
  <pivotFields count="11">
    <pivotField showAll="0"/>
    <pivotField numFmtId="14" showAll="0"/>
    <pivotField showAll="0"/>
    <pivotField axis="axisRow" showAll="0">
      <items count="6">
        <item x="1"/>
        <item x="0"/>
        <item x="3"/>
        <item x="4"/>
        <item x="2"/>
        <item t="default"/>
      </items>
    </pivotField>
    <pivotField showAll="0"/>
    <pivotField showAll="0"/>
    <pivotField numFmtId="164" showAll="0"/>
    <pivotField showAll="0"/>
    <pivotField dataField="1" numFmtId="164" showAll="0"/>
    <pivotField numFmtId="165" showAll="0"/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VENDAS" fld="8" subtotal="count" baseField="0" baseItem="0"/>
    <dataField name="VALOR MEDIO" fld="8" subtotal="average" baseField="0" baseItem="0" numFmtId="4"/>
    <dataField name="FATURAMENTO" fld="8" baseField="0" baseItem="0" numFmtId="4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expert.com.br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4:U24"/>
  <sheetViews>
    <sheetView showGridLines="0" showRowColHeaders="0" workbookViewId="0">
      <selection activeCell="O22" sqref="O22:T24"/>
    </sheetView>
  </sheetViews>
  <sheetFormatPr defaultRowHeight="15" x14ac:dyDescent="0.25"/>
  <cols>
    <col min="1" max="16384" width="9.140625" style="12"/>
  </cols>
  <sheetData>
    <row r="4" spans="2:21" ht="15" customHeight="1" x14ac:dyDescent="0.25">
      <c r="B4" s="16" t="s">
        <v>86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2:21" ht="15" customHeight="1" x14ac:dyDescent="0.25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2:21" ht="15" customHeight="1" x14ac:dyDescent="0.25">
      <c r="B6" s="16"/>
      <c r="C6" s="16"/>
      <c r="D6" s="16"/>
      <c r="E6" s="17" t="s">
        <v>41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6"/>
    </row>
    <row r="7" spans="2:21" ht="15" customHeight="1" x14ac:dyDescent="0.25">
      <c r="B7" s="16"/>
      <c r="C7" s="16"/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6"/>
    </row>
    <row r="8" spans="2:21" ht="15" customHeight="1" x14ac:dyDescent="0.25"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6"/>
    </row>
    <row r="9" spans="2:21" ht="15" customHeight="1" x14ac:dyDescent="0.25">
      <c r="B9" s="16"/>
      <c r="C9" s="16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6"/>
    </row>
    <row r="10" spans="2:21" ht="15" customHeight="1" x14ac:dyDescent="0.25">
      <c r="B10" s="16"/>
      <c r="C10" s="16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6"/>
    </row>
    <row r="11" spans="2:21" ht="15" customHeight="1" x14ac:dyDescent="0.25">
      <c r="B11" s="16"/>
      <c r="C11" s="16"/>
      <c r="D11" s="16"/>
      <c r="E11" s="15" t="s">
        <v>91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4"/>
    </row>
    <row r="12" spans="2:21" ht="15" customHeight="1" x14ac:dyDescent="0.25">
      <c r="B12" s="16"/>
      <c r="C12" s="16"/>
      <c r="D12" s="16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4"/>
    </row>
    <row r="13" spans="2:21" ht="15" customHeight="1" x14ac:dyDescent="0.25">
      <c r="B13" s="16"/>
      <c r="C13" s="16"/>
      <c r="D13" s="1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4"/>
    </row>
    <row r="14" spans="2:21" ht="15" customHeight="1" x14ac:dyDescent="0.25">
      <c r="B14" s="16"/>
      <c r="C14" s="16"/>
      <c r="D14" s="16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4"/>
    </row>
    <row r="15" spans="2:21" ht="15" customHeight="1" x14ac:dyDescent="0.25">
      <c r="B15" s="16"/>
      <c r="C15" s="16"/>
      <c r="D15" s="16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4"/>
    </row>
    <row r="16" spans="2:21" ht="15" customHeight="1" x14ac:dyDescent="0.25">
      <c r="B16" s="16"/>
      <c r="C16" s="16"/>
      <c r="D16" s="16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4"/>
    </row>
    <row r="17" spans="2:20" ht="15" customHeight="1" x14ac:dyDescent="0.25">
      <c r="B17" s="16"/>
      <c r="C17" s="16"/>
      <c r="D17" s="1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4"/>
    </row>
    <row r="18" spans="2:20" ht="15" customHeight="1" x14ac:dyDescent="0.25">
      <c r="B18" s="16"/>
      <c r="C18" s="16"/>
      <c r="D18" s="16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4"/>
    </row>
    <row r="19" spans="2:20" ht="15" customHeight="1" x14ac:dyDescent="0.25">
      <c r="B19" s="16"/>
      <c r="C19" s="16"/>
      <c r="D19" s="1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4"/>
    </row>
    <row r="20" spans="2:20" ht="15" customHeight="1" x14ac:dyDescent="0.25">
      <c r="B20" s="16"/>
      <c r="C20" s="16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4"/>
    </row>
    <row r="21" spans="2:20" ht="15" customHeight="1" x14ac:dyDescent="0.25">
      <c r="B21" s="16"/>
      <c r="C21" s="16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4"/>
    </row>
    <row r="22" spans="2:20" ht="15" customHeight="1" x14ac:dyDescent="0.25">
      <c r="O22" s="13" t="s">
        <v>85</v>
      </c>
      <c r="P22" s="13"/>
      <c r="Q22" s="13"/>
      <c r="R22" s="13"/>
      <c r="S22" s="13"/>
      <c r="T22" s="13"/>
    </row>
    <row r="23" spans="2:20" ht="15" customHeight="1" x14ac:dyDescent="0.25">
      <c r="O23" s="13"/>
      <c r="P23" s="13"/>
      <c r="Q23" s="13"/>
      <c r="R23" s="13"/>
      <c r="S23" s="13"/>
      <c r="T23" s="13"/>
    </row>
    <row r="24" spans="2:20" ht="15" customHeight="1" x14ac:dyDescent="0.25">
      <c r="O24" s="13"/>
      <c r="P24" s="13"/>
      <c r="Q24" s="13"/>
      <c r="R24" s="13"/>
      <c r="S24" s="13"/>
      <c r="T24" s="13"/>
    </row>
  </sheetData>
  <mergeCells count="3">
    <mergeCell ref="E6:T10"/>
    <mergeCell ref="E11:S21"/>
    <mergeCell ref="O22:T24"/>
  </mergeCells>
  <hyperlinks>
    <hyperlink ref="O22" r:id="rId1"/>
    <hyperlink ref="O22:T24" location="Anotações!A1" display="www.excelexpert.com.br"/>
  </hyperlinks>
  <pageMargins left="0.511811024" right="0.511811024" top="0.78740157499999996" bottom="0.78740157499999996" header="0.31496062000000002" footer="0.31496062000000002"/>
  <pageSetup paperSize="9" orientation="portrait" horizontalDpi="200" verticalDpi="2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C32"/>
  <sheetViews>
    <sheetView showGridLines="0" showRowColHeaders="0" tabSelected="1" topLeftCell="A2" zoomScale="126" zoomScaleNormal="126" workbookViewId="0">
      <selection activeCell="A2" sqref="A2"/>
    </sheetView>
  </sheetViews>
  <sheetFormatPr defaultRowHeight="15" x14ac:dyDescent="0.25"/>
  <cols>
    <col min="1" max="1" width="4.5703125" customWidth="1"/>
    <col min="2" max="2" width="52.85546875" customWidth="1"/>
    <col min="3" max="3" width="20.42578125" bestFit="1" customWidth="1"/>
    <col min="4" max="4" width="7.28515625" customWidth="1"/>
    <col min="5" max="5" width="12.7109375" customWidth="1"/>
  </cols>
  <sheetData>
    <row r="2" spans="1:3" ht="18.75" x14ac:dyDescent="0.3">
      <c r="B2" s="18" t="s">
        <v>87</v>
      </c>
    </row>
    <row r="3" spans="1:3" ht="15.75" x14ac:dyDescent="0.25">
      <c r="B3" s="10" t="s">
        <v>88</v>
      </c>
    </row>
    <row r="4" spans="1:3" ht="15.75" x14ac:dyDescent="0.25">
      <c r="B4" s="19" t="s">
        <v>89</v>
      </c>
      <c r="C4" s="20"/>
    </row>
    <row r="5" spans="1:3" ht="15.75" x14ac:dyDescent="0.25">
      <c r="B5" s="19" t="s">
        <v>90</v>
      </c>
      <c r="C5" s="20"/>
    </row>
    <row r="7" spans="1:3" x14ac:dyDescent="0.25">
      <c r="B7" s="9" t="s">
        <v>21</v>
      </c>
      <c r="C7" s="9" t="s">
        <v>25</v>
      </c>
    </row>
    <row r="8" spans="1:3" x14ac:dyDescent="0.25">
      <c r="A8" t="s">
        <v>104</v>
      </c>
      <c r="B8" s="44" t="s">
        <v>23</v>
      </c>
      <c r="C8" s="44" t="s">
        <v>26</v>
      </c>
    </row>
    <row r="9" spans="1:3" x14ac:dyDescent="0.25">
      <c r="A9" t="s">
        <v>104</v>
      </c>
      <c r="B9" s="44" t="s">
        <v>35</v>
      </c>
      <c r="C9" s="44" t="s">
        <v>27</v>
      </c>
    </row>
    <row r="10" spans="1:3" x14ac:dyDescent="0.25">
      <c r="A10" t="s">
        <v>104</v>
      </c>
      <c r="B10" s="44" t="s">
        <v>36</v>
      </c>
      <c r="C10" s="44" t="s">
        <v>28</v>
      </c>
    </row>
    <row r="12" spans="1:3" x14ac:dyDescent="0.25">
      <c r="B12" s="9" t="s">
        <v>22</v>
      </c>
      <c r="C12" s="9" t="s">
        <v>25</v>
      </c>
    </row>
    <row r="13" spans="1:3" x14ac:dyDescent="0.25">
      <c r="A13" t="s">
        <v>104</v>
      </c>
      <c r="B13" s="2" t="s">
        <v>110</v>
      </c>
      <c r="C13" s="2" t="s">
        <v>26</v>
      </c>
    </row>
    <row r="14" spans="1:3" x14ac:dyDescent="0.25">
      <c r="A14" t="s">
        <v>104</v>
      </c>
      <c r="B14" s="2" t="s">
        <v>57</v>
      </c>
      <c r="C14" s="2" t="s">
        <v>26</v>
      </c>
    </row>
    <row r="15" spans="1:3" x14ac:dyDescent="0.25">
      <c r="A15" t="s">
        <v>104</v>
      </c>
      <c r="B15" s="2" t="s">
        <v>113</v>
      </c>
      <c r="C15" s="2" t="s">
        <v>26</v>
      </c>
    </row>
    <row r="17" spans="1:3" x14ac:dyDescent="0.25">
      <c r="B17" s="9" t="s">
        <v>24</v>
      </c>
      <c r="C17" s="9" t="s">
        <v>25</v>
      </c>
    </row>
    <row r="18" spans="1:3" x14ac:dyDescent="0.25">
      <c r="A18" t="s">
        <v>104</v>
      </c>
      <c r="B18" s="2" t="s">
        <v>29</v>
      </c>
      <c r="C18" s="2" t="s">
        <v>37</v>
      </c>
    </row>
    <row r="19" spans="1:3" x14ac:dyDescent="0.25">
      <c r="A19" t="s">
        <v>104</v>
      </c>
      <c r="B19" s="2" t="s">
        <v>30</v>
      </c>
      <c r="C19" s="2" t="s">
        <v>31</v>
      </c>
    </row>
    <row r="26" spans="1:3" x14ac:dyDescent="0.25">
      <c r="B26" s="9" t="s">
        <v>53</v>
      </c>
    </row>
    <row r="27" spans="1:3" ht="15.75" x14ac:dyDescent="0.25">
      <c r="B27" s="10" t="s">
        <v>38</v>
      </c>
    </row>
    <row r="28" spans="1:3" ht="15.75" x14ac:dyDescent="0.25">
      <c r="B28" s="10" t="s">
        <v>39</v>
      </c>
    </row>
    <row r="29" spans="1:3" ht="15.75" x14ac:dyDescent="0.25">
      <c r="B29" s="10" t="s">
        <v>40</v>
      </c>
    </row>
    <row r="30" spans="1:3" ht="15.75" x14ac:dyDescent="0.25">
      <c r="B30" s="10" t="s">
        <v>54</v>
      </c>
    </row>
    <row r="31" spans="1:3" ht="15.75" x14ac:dyDescent="0.25">
      <c r="B31" s="10" t="s">
        <v>55</v>
      </c>
    </row>
    <row r="32" spans="1:3" ht="15.75" x14ac:dyDescent="0.25">
      <c r="B32" s="10" t="s">
        <v>56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zoomScale="90" zoomScaleNormal="90" workbookViewId="0">
      <selection activeCell="K4" sqref="K4"/>
    </sheetView>
  </sheetViews>
  <sheetFormatPr defaultRowHeight="15" x14ac:dyDescent="0.25"/>
  <cols>
    <col min="1" max="1" width="10" bestFit="1" customWidth="1"/>
    <col min="2" max="2" width="13.5703125" style="1" customWidth="1"/>
    <col min="3" max="3" width="11.5703125" bestFit="1" customWidth="1"/>
    <col min="4" max="4" width="9.85546875" bestFit="1" customWidth="1"/>
    <col min="5" max="6" width="11.140625" bestFit="1" customWidth="1"/>
    <col min="7" max="7" width="12.7109375" bestFit="1" customWidth="1"/>
    <col min="8" max="8" width="6" style="1" customWidth="1"/>
    <col min="9" max="9" width="15" bestFit="1" customWidth="1"/>
    <col min="10" max="10" width="4.85546875" bestFit="1" customWidth="1"/>
    <col min="11" max="11" width="5.5703125" bestFit="1" customWidth="1"/>
  </cols>
  <sheetData>
    <row r="1" spans="1:11" x14ac:dyDescent="0.25">
      <c r="A1" s="11" t="s">
        <v>0</v>
      </c>
      <c r="B1" s="11" t="s">
        <v>20</v>
      </c>
      <c r="C1" s="11" t="s">
        <v>7</v>
      </c>
      <c r="D1" s="11" t="s">
        <v>4</v>
      </c>
      <c r="E1" s="11" t="s">
        <v>2</v>
      </c>
      <c r="F1" s="11" t="s">
        <v>1</v>
      </c>
      <c r="G1" s="11" t="s">
        <v>34</v>
      </c>
      <c r="H1" s="11" t="s">
        <v>3</v>
      </c>
      <c r="I1" s="11" t="s">
        <v>26</v>
      </c>
      <c r="J1" s="11" t="s">
        <v>33</v>
      </c>
      <c r="K1" s="11" t="s">
        <v>32</v>
      </c>
    </row>
    <row r="2" spans="1:11" x14ac:dyDescent="0.25">
      <c r="A2" s="4" t="s">
        <v>79</v>
      </c>
      <c r="B2" s="3">
        <v>41560</v>
      </c>
      <c r="C2" s="4" t="s">
        <v>78</v>
      </c>
      <c r="D2" s="4" t="s">
        <v>70</v>
      </c>
      <c r="E2" s="4" t="s">
        <v>17</v>
      </c>
      <c r="F2" s="4" t="s">
        <v>18</v>
      </c>
      <c r="G2" s="5">
        <v>65.22</v>
      </c>
      <c r="H2" s="6">
        <v>45</v>
      </c>
      <c r="I2" s="7">
        <f t="shared" ref="I2:I37" si="0">G2*H2</f>
        <v>2934.9</v>
      </c>
      <c r="J2" s="8">
        <f t="shared" ref="J2:J37" si="1">MONTH(B2)</f>
        <v>10</v>
      </c>
      <c r="K2" s="4">
        <f t="shared" ref="K2:K37" si="2">YEAR(B2)</f>
        <v>2013</v>
      </c>
    </row>
    <row r="3" spans="1:11" x14ac:dyDescent="0.25">
      <c r="A3" s="4" t="s">
        <v>80</v>
      </c>
      <c r="B3" s="3">
        <v>41561</v>
      </c>
      <c r="C3" s="4" t="s">
        <v>73</v>
      </c>
      <c r="D3" s="4" t="s">
        <v>6</v>
      </c>
      <c r="E3" s="4" t="s">
        <v>11</v>
      </c>
      <c r="F3" s="4" t="s">
        <v>58</v>
      </c>
      <c r="G3" s="5">
        <v>3270</v>
      </c>
      <c r="H3" s="6">
        <v>12</v>
      </c>
      <c r="I3" s="7">
        <f t="shared" si="0"/>
        <v>39240</v>
      </c>
      <c r="J3" s="8">
        <f t="shared" si="1"/>
        <v>10</v>
      </c>
      <c r="K3" s="4">
        <f t="shared" si="2"/>
        <v>2013</v>
      </c>
    </row>
    <row r="4" spans="1:11" x14ac:dyDescent="0.25">
      <c r="A4" s="4" t="s">
        <v>84</v>
      </c>
      <c r="B4" s="3">
        <v>41562</v>
      </c>
      <c r="C4" s="4" t="s">
        <v>66</v>
      </c>
      <c r="D4" s="4" t="s">
        <v>70</v>
      </c>
      <c r="E4" s="4" t="s">
        <v>17</v>
      </c>
      <c r="F4" s="4" t="s">
        <v>71</v>
      </c>
      <c r="G4" s="5">
        <v>1685</v>
      </c>
      <c r="H4" s="6">
        <v>75</v>
      </c>
      <c r="I4" s="7">
        <f t="shared" si="0"/>
        <v>126375</v>
      </c>
      <c r="J4" s="8">
        <f t="shared" si="1"/>
        <v>10</v>
      </c>
      <c r="K4" s="4">
        <f t="shared" si="2"/>
        <v>2013</v>
      </c>
    </row>
    <row r="5" spans="1:11" x14ac:dyDescent="0.25">
      <c r="A5" s="4" t="s">
        <v>84</v>
      </c>
      <c r="B5" s="3">
        <v>41589</v>
      </c>
      <c r="C5" s="4" t="s">
        <v>78</v>
      </c>
      <c r="D5" s="4" t="s">
        <v>70</v>
      </c>
      <c r="E5" s="4" t="s">
        <v>15</v>
      </c>
      <c r="F5" s="4" t="s">
        <v>16</v>
      </c>
      <c r="G5" s="5">
        <v>2750</v>
      </c>
      <c r="H5" s="6">
        <v>10</v>
      </c>
      <c r="I5" s="7">
        <f t="shared" si="0"/>
        <v>27500</v>
      </c>
      <c r="J5" s="8">
        <f t="shared" si="1"/>
        <v>11</v>
      </c>
      <c r="K5" s="4">
        <f t="shared" si="2"/>
        <v>2013</v>
      </c>
    </row>
    <row r="6" spans="1:11" x14ac:dyDescent="0.25">
      <c r="A6" s="4" t="s">
        <v>80</v>
      </c>
      <c r="B6" s="3">
        <v>41594</v>
      </c>
      <c r="C6" s="4" t="s">
        <v>74</v>
      </c>
      <c r="D6" s="4" t="s">
        <v>8</v>
      </c>
      <c r="E6" s="4" t="s">
        <v>17</v>
      </c>
      <c r="F6" s="4" t="s">
        <v>61</v>
      </c>
      <c r="G6" s="5">
        <v>451</v>
      </c>
      <c r="H6" s="6">
        <v>80</v>
      </c>
      <c r="I6" s="7">
        <f t="shared" si="0"/>
        <v>36080</v>
      </c>
      <c r="J6" s="8">
        <f t="shared" si="1"/>
        <v>11</v>
      </c>
      <c r="K6" s="4">
        <f t="shared" si="2"/>
        <v>2013</v>
      </c>
    </row>
    <row r="7" spans="1:11" x14ac:dyDescent="0.25">
      <c r="A7" s="4" t="s">
        <v>80</v>
      </c>
      <c r="B7" s="3">
        <v>41595</v>
      </c>
      <c r="C7" s="4" t="s">
        <v>65</v>
      </c>
      <c r="D7" s="4" t="s">
        <v>10</v>
      </c>
      <c r="E7" s="4" t="s">
        <v>15</v>
      </c>
      <c r="F7" s="4" t="s">
        <v>63</v>
      </c>
      <c r="G7" s="5">
        <v>1285.27</v>
      </c>
      <c r="H7" s="6">
        <v>15</v>
      </c>
      <c r="I7" s="7">
        <f t="shared" si="0"/>
        <v>19279.05</v>
      </c>
      <c r="J7" s="8">
        <f t="shared" si="1"/>
        <v>11</v>
      </c>
      <c r="K7" s="4">
        <f t="shared" si="2"/>
        <v>2013</v>
      </c>
    </row>
    <row r="8" spans="1:11" x14ac:dyDescent="0.25">
      <c r="A8" s="4" t="s">
        <v>5</v>
      </c>
      <c r="B8" s="3">
        <v>41595</v>
      </c>
      <c r="C8" s="4" t="s">
        <v>75</v>
      </c>
      <c r="D8" s="4" t="s">
        <v>10</v>
      </c>
      <c r="E8" s="4" t="s">
        <v>15</v>
      </c>
      <c r="F8" s="4" t="s">
        <v>72</v>
      </c>
      <c r="G8" s="5">
        <v>2358</v>
      </c>
      <c r="H8" s="6">
        <v>25</v>
      </c>
      <c r="I8" s="7">
        <f t="shared" si="0"/>
        <v>58950</v>
      </c>
      <c r="J8" s="8">
        <f t="shared" si="1"/>
        <v>11</v>
      </c>
      <c r="K8" s="4">
        <f t="shared" si="2"/>
        <v>2013</v>
      </c>
    </row>
    <row r="9" spans="1:11" x14ac:dyDescent="0.25">
      <c r="A9" s="4" t="s">
        <v>81</v>
      </c>
      <c r="B9" s="3">
        <v>41599</v>
      </c>
      <c r="C9" s="4" t="s">
        <v>67</v>
      </c>
      <c r="D9" s="4" t="s">
        <v>6</v>
      </c>
      <c r="E9" s="4" t="s">
        <v>17</v>
      </c>
      <c r="F9" s="4" t="s">
        <v>71</v>
      </c>
      <c r="G9" s="5">
        <v>1685</v>
      </c>
      <c r="H9" s="6">
        <v>18</v>
      </c>
      <c r="I9" s="7">
        <f t="shared" si="0"/>
        <v>30330</v>
      </c>
      <c r="J9" s="8">
        <f t="shared" si="1"/>
        <v>11</v>
      </c>
      <c r="K9" s="4">
        <f t="shared" si="2"/>
        <v>2013</v>
      </c>
    </row>
    <row r="10" spans="1:11" x14ac:dyDescent="0.25">
      <c r="A10" s="4" t="s">
        <v>81</v>
      </c>
      <c r="B10" s="3">
        <v>41610</v>
      </c>
      <c r="C10" s="4" t="s">
        <v>65</v>
      </c>
      <c r="D10" s="4" t="s">
        <v>10</v>
      </c>
      <c r="E10" s="4" t="s">
        <v>15</v>
      </c>
      <c r="F10" s="4" t="s">
        <v>16</v>
      </c>
      <c r="G10" s="5">
        <v>1850</v>
      </c>
      <c r="H10" s="6">
        <v>25</v>
      </c>
      <c r="I10" s="7">
        <f t="shared" si="0"/>
        <v>46250</v>
      </c>
      <c r="J10" s="8">
        <f t="shared" si="1"/>
        <v>12</v>
      </c>
      <c r="K10" s="4">
        <f t="shared" si="2"/>
        <v>2013</v>
      </c>
    </row>
    <row r="11" spans="1:11" x14ac:dyDescent="0.25">
      <c r="A11" s="4" t="s">
        <v>84</v>
      </c>
      <c r="B11" s="3">
        <v>41617</v>
      </c>
      <c r="C11" s="4" t="s">
        <v>77</v>
      </c>
      <c r="D11" s="4" t="s">
        <v>8</v>
      </c>
      <c r="E11" s="4" t="s">
        <v>11</v>
      </c>
      <c r="F11" s="4" t="s">
        <v>58</v>
      </c>
      <c r="G11" s="5">
        <v>4800</v>
      </c>
      <c r="H11" s="6">
        <v>10</v>
      </c>
      <c r="I11" s="7">
        <f t="shared" si="0"/>
        <v>48000</v>
      </c>
      <c r="J11" s="8">
        <f t="shared" si="1"/>
        <v>12</v>
      </c>
      <c r="K11" s="4">
        <f t="shared" si="2"/>
        <v>2013</v>
      </c>
    </row>
    <row r="12" spans="1:11" x14ac:dyDescent="0.25">
      <c r="A12" s="4" t="s">
        <v>79</v>
      </c>
      <c r="B12" s="3">
        <v>41624</v>
      </c>
      <c r="C12" s="4" t="s">
        <v>65</v>
      </c>
      <c r="D12" s="4" t="s">
        <v>10</v>
      </c>
      <c r="E12" s="4" t="s">
        <v>15</v>
      </c>
      <c r="F12" s="4" t="s">
        <v>72</v>
      </c>
      <c r="G12" s="5">
        <v>2358</v>
      </c>
      <c r="H12" s="6">
        <v>30</v>
      </c>
      <c r="I12" s="7">
        <f t="shared" si="0"/>
        <v>70740</v>
      </c>
      <c r="J12" s="8">
        <f t="shared" si="1"/>
        <v>12</v>
      </c>
      <c r="K12" s="4">
        <f t="shared" si="2"/>
        <v>2013</v>
      </c>
    </row>
    <row r="13" spans="1:11" x14ac:dyDescent="0.25">
      <c r="A13" s="4" t="s">
        <v>82</v>
      </c>
      <c r="B13" s="3">
        <v>41640</v>
      </c>
      <c r="C13" s="4" t="s">
        <v>64</v>
      </c>
      <c r="D13" s="4" t="s">
        <v>6</v>
      </c>
      <c r="E13" s="4" t="s">
        <v>11</v>
      </c>
      <c r="F13" s="4" t="s">
        <v>58</v>
      </c>
      <c r="G13" s="5">
        <v>3270</v>
      </c>
      <c r="H13" s="6">
        <v>4</v>
      </c>
      <c r="I13" s="7">
        <f t="shared" si="0"/>
        <v>13080</v>
      </c>
      <c r="J13" s="8">
        <f t="shared" si="1"/>
        <v>1</v>
      </c>
      <c r="K13" s="4">
        <f t="shared" si="2"/>
        <v>2014</v>
      </c>
    </row>
    <row r="14" spans="1:11" x14ac:dyDescent="0.25">
      <c r="A14" s="4" t="s">
        <v>79</v>
      </c>
      <c r="B14" s="3">
        <v>41640</v>
      </c>
      <c r="C14" s="4" t="s">
        <v>67</v>
      </c>
      <c r="D14" s="4" t="s">
        <v>6</v>
      </c>
      <c r="E14" s="4" t="s">
        <v>13</v>
      </c>
      <c r="F14" s="4" t="s">
        <v>14</v>
      </c>
      <c r="G14" s="5">
        <v>73.150000000000006</v>
      </c>
      <c r="H14" s="6">
        <v>87</v>
      </c>
      <c r="I14" s="7">
        <f t="shared" si="0"/>
        <v>6364.05</v>
      </c>
      <c r="J14" s="8">
        <f t="shared" si="1"/>
        <v>1</v>
      </c>
      <c r="K14" s="4">
        <f t="shared" si="2"/>
        <v>2014</v>
      </c>
    </row>
    <row r="15" spans="1:11" x14ac:dyDescent="0.25">
      <c r="A15" s="4" t="s">
        <v>5</v>
      </c>
      <c r="B15" s="3">
        <v>41640</v>
      </c>
      <c r="C15" s="4" t="s">
        <v>69</v>
      </c>
      <c r="D15" s="4" t="s">
        <v>9</v>
      </c>
      <c r="E15" s="4" t="s">
        <v>17</v>
      </c>
      <c r="F15" s="4" t="s">
        <v>18</v>
      </c>
      <c r="G15" s="5">
        <v>65.22</v>
      </c>
      <c r="H15" s="6">
        <v>64</v>
      </c>
      <c r="I15" s="7">
        <f t="shared" si="0"/>
        <v>4174.08</v>
      </c>
      <c r="J15" s="8">
        <f t="shared" si="1"/>
        <v>1</v>
      </c>
      <c r="K15" s="4">
        <f t="shared" si="2"/>
        <v>2014</v>
      </c>
    </row>
    <row r="16" spans="1:11" x14ac:dyDescent="0.25">
      <c r="A16" s="4" t="s">
        <v>83</v>
      </c>
      <c r="B16" s="3">
        <v>41640</v>
      </c>
      <c r="C16" s="4" t="s">
        <v>19</v>
      </c>
      <c r="D16" s="4" t="s">
        <v>9</v>
      </c>
      <c r="E16" s="4" t="s">
        <v>13</v>
      </c>
      <c r="F16" s="4" t="s">
        <v>62</v>
      </c>
      <c r="G16" s="5">
        <v>1250</v>
      </c>
      <c r="H16" s="6">
        <v>27</v>
      </c>
      <c r="I16" s="7">
        <f t="shared" si="0"/>
        <v>33750</v>
      </c>
      <c r="J16" s="8">
        <f t="shared" si="1"/>
        <v>1</v>
      </c>
      <c r="K16" s="4">
        <f t="shared" si="2"/>
        <v>2014</v>
      </c>
    </row>
    <row r="17" spans="1:11" x14ac:dyDescent="0.25">
      <c r="A17" s="4" t="s">
        <v>79</v>
      </c>
      <c r="B17" s="3">
        <v>41640</v>
      </c>
      <c r="C17" s="4" t="s">
        <v>67</v>
      </c>
      <c r="D17" s="4" t="s">
        <v>6</v>
      </c>
      <c r="E17" s="4" t="s">
        <v>11</v>
      </c>
      <c r="F17" s="4" t="s">
        <v>58</v>
      </c>
      <c r="G17" s="5">
        <v>3270</v>
      </c>
      <c r="H17" s="6">
        <v>7</v>
      </c>
      <c r="I17" s="7">
        <f t="shared" si="0"/>
        <v>22890</v>
      </c>
      <c r="J17" s="8">
        <f t="shared" si="1"/>
        <v>1</v>
      </c>
      <c r="K17" s="4">
        <f t="shared" si="2"/>
        <v>2014</v>
      </c>
    </row>
    <row r="18" spans="1:11" x14ac:dyDescent="0.25">
      <c r="A18" s="4" t="s">
        <v>5</v>
      </c>
      <c r="B18" s="3">
        <v>41641</v>
      </c>
      <c r="C18" s="4" t="s">
        <v>19</v>
      </c>
      <c r="D18" s="4" t="s">
        <v>9</v>
      </c>
      <c r="E18" s="4" t="s">
        <v>15</v>
      </c>
      <c r="F18" s="4" t="s">
        <v>72</v>
      </c>
      <c r="G18" s="5">
        <v>2200</v>
      </c>
      <c r="H18" s="6">
        <v>50</v>
      </c>
      <c r="I18" s="7">
        <f t="shared" si="0"/>
        <v>110000</v>
      </c>
      <c r="J18" s="8">
        <f t="shared" si="1"/>
        <v>1</v>
      </c>
      <c r="K18" s="4">
        <f t="shared" si="2"/>
        <v>2014</v>
      </c>
    </row>
    <row r="19" spans="1:11" x14ac:dyDescent="0.25">
      <c r="A19" s="4" t="s">
        <v>84</v>
      </c>
      <c r="B19" s="3">
        <v>41653</v>
      </c>
      <c r="C19" s="4" t="s">
        <v>78</v>
      </c>
      <c r="D19" s="4" t="s">
        <v>70</v>
      </c>
      <c r="E19" s="4" t="s">
        <v>11</v>
      </c>
      <c r="F19" s="4" t="s">
        <v>12</v>
      </c>
      <c r="G19" s="5">
        <v>850</v>
      </c>
      <c r="H19" s="6">
        <v>8</v>
      </c>
      <c r="I19" s="7">
        <f t="shared" si="0"/>
        <v>6800</v>
      </c>
      <c r="J19" s="8">
        <f t="shared" si="1"/>
        <v>1</v>
      </c>
      <c r="K19" s="4">
        <f t="shared" si="2"/>
        <v>2014</v>
      </c>
    </row>
    <row r="20" spans="1:11" x14ac:dyDescent="0.25">
      <c r="A20" s="4" t="s">
        <v>5</v>
      </c>
      <c r="B20" s="3">
        <v>41657</v>
      </c>
      <c r="C20" s="4" t="s">
        <v>64</v>
      </c>
      <c r="D20" s="4" t="s">
        <v>6</v>
      </c>
      <c r="E20" s="4" t="s">
        <v>11</v>
      </c>
      <c r="F20" s="4" t="s">
        <v>58</v>
      </c>
      <c r="G20" s="5">
        <v>3270</v>
      </c>
      <c r="H20" s="6">
        <v>7</v>
      </c>
      <c r="I20" s="7">
        <f t="shared" si="0"/>
        <v>22890</v>
      </c>
      <c r="J20" s="8">
        <f t="shared" si="1"/>
        <v>1</v>
      </c>
      <c r="K20" s="4">
        <f t="shared" si="2"/>
        <v>2014</v>
      </c>
    </row>
    <row r="21" spans="1:11" x14ac:dyDescent="0.25">
      <c r="A21" s="4" t="s">
        <v>83</v>
      </c>
      <c r="B21" s="3">
        <v>41661</v>
      </c>
      <c r="C21" s="4" t="s">
        <v>64</v>
      </c>
      <c r="D21" s="4" t="s">
        <v>6</v>
      </c>
      <c r="E21" s="4" t="s">
        <v>13</v>
      </c>
      <c r="F21" s="4" t="s">
        <v>62</v>
      </c>
      <c r="G21" s="5">
        <v>1250</v>
      </c>
      <c r="H21" s="6">
        <v>35</v>
      </c>
      <c r="I21" s="7">
        <f t="shared" si="0"/>
        <v>43750</v>
      </c>
      <c r="J21" s="8">
        <f t="shared" si="1"/>
        <v>1</v>
      </c>
      <c r="K21" s="4">
        <f t="shared" si="2"/>
        <v>2014</v>
      </c>
    </row>
    <row r="22" spans="1:11" x14ac:dyDescent="0.25">
      <c r="A22" s="4" t="s">
        <v>83</v>
      </c>
      <c r="B22" s="3">
        <v>41665</v>
      </c>
      <c r="C22" s="4" t="s">
        <v>77</v>
      </c>
      <c r="D22" s="4" t="s">
        <v>8</v>
      </c>
      <c r="E22" s="4" t="s">
        <v>15</v>
      </c>
      <c r="F22" s="4" t="s">
        <v>63</v>
      </c>
      <c r="G22" s="5">
        <v>685</v>
      </c>
      <c r="H22" s="6">
        <v>18</v>
      </c>
      <c r="I22" s="7">
        <f t="shared" si="0"/>
        <v>12330</v>
      </c>
      <c r="J22" s="8">
        <f t="shared" si="1"/>
        <v>1</v>
      </c>
      <c r="K22" s="4">
        <f t="shared" si="2"/>
        <v>2014</v>
      </c>
    </row>
    <row r="23" spans="1:11" x14ac:dyDescent="0.25">
      <c r="A23" s="4" t="s">
        <v>80</v>
      </c>
      <c r="B23" s="3">
        <v>41669</v>
      </c>
      <c r="C23" s="4" t="s">
        <v>73</v>
      </c>
      <c r="D23" s="4" t="s">
        <v>6</v>
      </c>
      <c r="E23" s="4" t="s">
        <v>17</v>
      </c>
      <c r="F23" s="4" t="s">
        <v>61</v>
      </c>
      <c r="G23" s="5">
        <v>451</v>
      </c>
      <c r="H23" s="6">
        <v>70</v>
      </c>
      <c r="I23" s="7">
        <f t="shared" si="0"/>
        <v>31570</v>
      </c>
      <c r="J23" s="8">
        <f t="shared" si="1"/>
        <v>1</v>
      </c>
      <c r="K23" s="4">
        <f t="shared" si="2"/>
        <v>2014</v>
      </c>
    </row>
    <row r="24" spans="1:11" x14ac:dyDescent="0.25">
      <c r="A24" s="4" t="s">
        <v>80</v>
      </c>
      <c r="B24" s="3">
        <v>41669</v>
      </c>
      <c r="C24" s="4" t="s">
        <v>73</v>
      </c>
      <c r="D24" s="4" t="s">
        <v>6</v>
      </c>
      <c r="E24" s="4" t="s">
        <v>13</v>
      </c>
      <c r="F24" s="4" t="s">
        <v>14</v>
      </c>
      <c r="G24" s="5">
        <v>73.150000000000006</v>
      </c>
      <c r="H24" s="6">
        <v>98</v>
      </c>
      <c r="I24" s="7">
        <f t="shared" si="0"/>
        <v>7168.7000000000007</v>
      </c>
      <c r="J24" s="8">
        <f t="shared" si="1"/>
        <v>1</v>
      </c>
      <c r="K24" s="4">
        <f t="shared" si="2"/>
        <v>2014</v>
      </c>
    </row>
    <row r="25" spans="1:11" x14ac:dyDescent="0.25">
      <c r="A25" s="4" t="s">
        <v>79</v>
      </c>
      <c r="B25" s="3">
        <v>41673</v>
      </c>
      <c r="C25" s="4" t="s">
        <v>78</v>
      </c>
      <c r="D25" s="4" t="s">
        <v>70</v>
      </c>
      <c r="E25" s="4" t="s">
        <v>15</v>
      </c>
      <c r="F25" s="4" t="s">
        <v>16</v>
      </c>
      <c r="G25" s="5">
        <v>2750</v>
      </c>
      <c r="H25" s="6">
        <v>12</v>
      </c>
      <c r="I25" s="7">
        <f t="shared" si="0"/>
        <v>33000</v>
      </c>
      <c r="J25" s="8">
        <f t="shared" si="1"/>
        <v>2</v>
      </c>
      <c r="K25" s="4">
        <f t="shared" si="2"/>
        <v>2014</v>
      </c>
    </row>
    <row r="26" spans="1:11" x14ac:dyDescent="0.25">
      <c r="A26" s="4" t="s">
        <v>82</v>
      </c>
      <c r="B26" s="3">
        <v>41677</v>
      </c>
      <c r="C26" s="4" t="s">
        <v>68</v>
      </c>
      <c r="D26" s="4" t="s">
        <v>10</v>
      </c>
      <c r="E26" s="4" t="s">
        <v>11</v>
      </c>
      <c r="F26" s="4" t="s">
        <v>59</v>
      </c>
      <c r="G26" s="5">
        <v>1853.39</v>
      </c>
      <c r="H26" s="6">
        <v>15</v>
      </c>
      <c r="I26" s="7">
        <f t="shared" si="0"/>
        <v>27800.850000000002</v>
      </c>
      <c r="J26" s="8">
        <f t="shared" si="1"/>
        <v>2</v>
      </c>
      <c r="K26" s="4">
        <f t="shared" si="2"/>
        <v>2014</v>
      </c>
    </row>
    <row r="27" spans="1:11" x14ac:dyDescent="0.25">
      <c r="A27" s="4" t="s">
        <v>83</v>
      </c>
      <c r="B27" s="3">
        <v>41679</v>
      </c>
      <c r="C27" s="4" t="s">
        <v>77</v>
      </c>
      <c r="D27" s="4" t="s">
        <v>8</v>
      </c>
      <c r="E27" s="4" t="s">
        <v>13</v>
      </c>
      <c r="F27" s="4" t="s">
        <v>62</v>
      </c>
      <c r="G27" s="5">
        <v>950</v>
      </c>
      <c r="H27" s="6">
        <v>25</v>
      </c>
      <c r="I27" s="7">
        <f t="shared" si="0"/>
        <v>23750</v>
      </c>
      <c r="J27" s="8">
        <f t="shared" si="1"/>
        <v>2</v>
      </c>
      <c r="K27" s="4">
        <f t="shared" si="2"/>
        <v>2014</v>
      </c>
    </row>
    <row r="28" spans="1:11" x14ac:dyDescent="0.25">
      <c r="A28" s="4" t="s">
        <v>81</v>
      </c>
      <c r="B28" s="3">
        <v>41679</v>
      </c>
      <c r="C28" s="4" t="s">
        <v>77</v>
      </c>
      <c r="D28" s="4" t="s">
        <v>8</v>
      </c>
      <c r="E28" s="4" t="s">
        <v>13</v>
      </c>
      <c r="F28" s="4" t="s">
        <v>62</v>
      </c>
      <c r="G28" s="5">
        <v>950</v>
      </c>
      <c r="H28" s="6">
        <v>33</v>
      </c>
      <c r="I28" s="7">
        <f t="shared" si="0"/>
        <v>31350</v>
      </c>
      <c r="J28" s="8">
        <f t="shared" si="1"/>
        <v>2</v>
      </c>
      <c r="K28" s="4">
        <f t="shared" si="2"/>
        <v>2014</v>
      </c>
    </row>
    <row r="29" spans="1:11" x14ac:dyDescent="0.25">
      <c r="A29" s="4" t="s">
        <v>83</v>
      </c>
      <c r="B29" s="3">
        <v>41681</v>
      </c>
      <c r="C29" s="4" t="s">
        <v>64</v>
      </c>
      <c r="D29" s="4" t="s">
        <v>6</v>
      </c>
      <c r="E29" s="4" t="s">
        <v>17</v>
      </c>
      <c r="F29" s="4" t="s">
        <v>61</v>
      </c>
      <c r="G29" s="5">
        <v>451</v>
      </c>
      <c r="H29" s="6">
        <v>87</v>
      </c>
      <c r="I29" s="7">
        <f t="shared" si="0"/>
        <v>39237</v>
      </c>
      <c r="J29" s="8">
        <f t="shared" si="1"/>
        <v>2</v>
      </c>
      <c r="K29" s="4">
        <f t="shared" si="2"/>
        <v>2014</v>
      </c>
    </row>
    <row r="30" spans="1:11" x14ac:dyDescent="0.25">
      <c r="A30" s="4" t="s">
        <v>81</v>
      </c>
      <c r="B30" s="3">
        <v>41683</v>
      </c>
      <c r="C30" s="4" t="s">
        <v>69</v>
      </c>
      <c r="D30" s="4" t="s">
        <v>9</v>
      </c>
      <c r="E30" s="4" t="s">
        <v>15</v>
      </c>
      <c r="F30" s="4" t="s">
        <v>60</v>
      </c>
      <c r="G30" s="5">
        <v>415</v>
      </c>
      <c r="H30" s="6">
        <v>50</v>
      </c>
      <c r="I30" s="7">
        <f t="shared" si="0"/>
        <v>20750</v>
      </c>
      <c r="J30" s="8">
        <f t="shared" si="1"/>
        <v>2</v>
      </c>
      <c r="K30" s="4">
        <f t="shared" si="2"/>
        <v>2014</v>
      </c>
    </row>
    <row r="31" spans="1:11" x14ac:dyDescent="0.25">
      <c r="A31" s="4" t="s">
        <v>82</v>
      </c>
      <c r="B31" s="3">
        <v>41683</v>
      </c>
      <c r="C31" s="4" t="s">
        <v>69</v>
      </c>
      <c r="D31" s="4" t="s">
        <v>9</v>
      </c>
      <c r="E31" s="4" t="s">
        <v>15</v>
      </c>
      <c r="F31" s="4" t="s">
        <v>60</v>
      </c>
      <c r="G31" s="5">
        <v>415</v>
      </c>
      <c r="H31" s="6">
        <v>33</v>
      </c>
      <c r="I31" s="7">
        <f t="shared" si="0"/>
        <v>13695</v>
      </c>
      <c r="J31" s="8">
        <f t="shared" si="1"/>
        <v>2</v>
      </c>
      <c r="K31" s="4">
        <f t="shared" si="2"/>
        <v>2014</v>
      </c>
    </row>
    <row r="32" spans="1:11" x14ac:dyDescent="0.25">
      <c r="A32" s="4" t="s">
        <v>5</v>
      </c>
      <c r="B32" s="3">
        <v>41685</v>
      </c>
      <c r="C32" s="4" t="s">
        <v>66</v>
      </c>
      <c r="D32" s="4" t="s">
        <v>70</v>
      </c>
      <c r="E32" s="4" t="s">
        <v>17</v>
      </c>
      <c r="F32" s="4" t="s">
        <v>71</v>
      </c>
      <c r="G32" s="5">
        <v>1685</v>
      </c>
      <c r="H32" s="6">
        <v>28</v>
      </c>
      <c r="I32" s="7">
        <f t="shared" si="0"/>
        <v>47180</v>
      </c>
      <c r="J32" s="8">
        <f t="shared" si="1"/>
        <v>2</v>
      </c>
      <c r="K32" s="4">
        <f t="shared" si="2"/>
        <v>2014</v>
      </c>
    </row>
    <row r="33" spans="1:11" x14ac:dyDescent="0.25">
      <c r="A33" s="4" t="s">
        <v>82</v>
      </c>
      <c r="B33" s="3">
        <v>41685</v>
      </c>
      <c r="C33" s="4" t="s">
        <v>66</v>
      </c>
      <c r="D33" s="4" t="s">
        <v>70</v>
      </c>
      <c r="E33" s="4" t="s">
        <v>15</v>
      </c>
      <c r="F33" s="4" t="s">
        <v>63</v>
      </c>
      <c r="G33" s="5">
        <v>1685</v>
      </c>
      <c r="H33" s="6">
        <v>15</v>
      </c>
      <c r="I33" s="7">
        <f t="shared" si="0"/>
        <v>25275</v>
      </c>
      <c r="J33" s="8">
        <f t="shared" si="1"/>
        <v>2</v>
      </c>
      <c r="K33" s="4">
        <f t="shared" si="2"/>
        <v>2014</v>
      </c>
    </row>
    <row r="34" spans="1:11" x14ac:dyDescent="0.25">
      <c r="A34" s="4" t="s">
        <v>5</v>
      </c>
      <c r="B34" s="3">
        <v>41689</v>
      </c>
      <c r="C34" s="4" t="s">
        <v>68</v>
      </c>
      <c r="D34" s="4" t="s">
        <v>10</v>
      </c>
      <c r="E34" s="4" t="s">
        <v>11</v>
      </c>
      <c r="F34" s="4" t="s">
        <v>58</v>
      </c>
      <c r="G34" s="5">
        <v>4800</v>
      </c>
      <c r="H34" s="6">
        <v>9</v>
      </c>
      <c r="I34" s="7">
        <f t="shared" si="0"/>
        <v>43200</v>
      </c>
      <c r="J34" s="8">
        <f t="shared" si="1"/>
        <v>2</v>
      </c>
      <c r="K34" s="4">
        <f t="shared" si="2"/>
        <v>2014</v>
      </c>
    </row>
    <row r="35" spans="1:11" x14ac:dyDescent="0.25">
      <c r="A35" s="4" t="s">
        <v>82</v>
      </c>
      <c r="B35" s="3">
        <v>41700</v>
      </c>
      <c r="C35" s="4" t="s">
        <v>76</v>
      </c>
      <c r="D35" s="4" t="s">
        <v>6</v>
      </c>
      <c r="E35" s="4" t="s">
        <v>13</v>
      </c>
      <c r="F35" s="4" t="s">
        <v>14</v>
      </c>
      <c r="G35" s="5">
        <v>73.150000000000006</v>
      </c>
      <c r="H35" s="6">
        <v>98</v>
      </c>
      <c r="I35" s="7">
        <f t="shared" si="0"/>
        <v>7168.7000000000007</v>
      </c>
      <c r="J35" s="8">
        <f t="shared" si="1"/>
        <v>3</v>
      </c>
      <c r="K35" s="4">
        <f t="shared" si="2"/>
        <v>2014</v>
      </c>
    </row>
    <row r="36" spans="1:11" x14ac:dyDescent="0.25">
      <c r="A36" s="4" t="s">
        <v>82</v>
      </c>
      <c r="B36" s="3">
        <v>41722</v>
      </c>
      <c r="C36" s="4" t="s">
        <v>76</v>
      </c>
      <c r="D36" s="4" t="s">
        <v>6</v>
      </c>
      <c r="E36" s="4" t="s">
        <v>11</v>
      </c>
      <c r="F36" s="4" t="s">
        <v>59</v>
      </c>
      <c r="G36" s="5">
        <v>1853.39</v>
      </c>
      <c r="H36" s="6">
        <v>12</v>
      </c>
      <c r="I36" s="7">
        <f t="shared" si="0"/>
        <v>22240.68</v>
      </c>
      <c r="J36" s="8">
        <f t="shared" si="1"/>
        <v>3</v>
      </c>
      <c r="K36" s="4">
        <f t="shared" si="2"/>
        <v>2014</v>
      </c>
    </row>
    <row r="37" spans="1:11" x14ac:dyDescent="0.25">
      <c r="A37" s="4" t="s">
        <v>79</v>
      </c>
      <c r="B37" s="3">
        <v>41722</v>
      </c>
      <c r="C37" s="4" t="s">
        <v>64</v>
      </c>
      <c r="D37" s="4" t="s">
        <v>6</v>
      </c>
      <c r="E37" s="4" t="s">
        <v>13</v>
      </c>
      <c r="F37" s="4" t="s">
        <v>14</v>
      </c>
      <c r="G37" s="5">
        <v>73.150000000000006</v>
      </c>
      <c r="H37" s="6">
        <v>99</v>
      </c>
      <c r="I37" s="7">
        <f t="shared" si="0"/>
        <v>7241.85</v>
      </c>
      <c r="J37" s="8">
        <f t="shared" si="1"/>
        <v>3</v>
      </c>
      <c r="K37" s="4">
        <f t="shared" si="2"/>
        <v>2014</v>
      </c>
    </row>
  </sheetData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showGridLines="0" zoomScale="175" zoomScaleNormal="175" workbookViewId="0">
      <selection activeCell="B11" sqref="B11"/>
    </sheetView>
  </sheetViews>
  <sheetFormatPr defaultRowHeight="15" x14ac:dyDescent="0.25"/>
  <cols>
    <col min="1" max="1" width="13.140625" customWidth="1"/>
    <col min="2" max="2" width="16.42578125" bestFit="1" customWidth="1"/>
  </cols>
  <sheetData>
    <row r="3" spans="1:2" x14ac:dyDescent="0.25">
      <c r="A3" s="45" t="s">
        <v>103</v>
      </c>
      <c r="B3" t="s">
        <v>102</v>
      </c>
    </row>
    <row r="4" spans="1:2" x14ac:dyDescent="0.25">
      <c r="A4" s="46" t="s">
        <v>5</v>
      </c>
      <c r="B4" s="48">
        <v>286394.08</v>
      </c>
    </row>
    <row r="5" spans="1:2" x14ac:dyDescent="0.25">
      <c r="A5" s="46" t="s">
        <v>84</v>
      </c>
      <c r="B5" s="48">
        <v>208675</v>
      </c>
    </row>
    <row r="6" spans="1:2" x14ac:dyDescent="0.25">
      <c r="A6" s="46" t="s">
        <v>83</v>
      </c>
      <c r="B6" s="48">
        <v>152817</v>
      </c>
    </row>
    <row r="7" spans="1:2" x14ac:dyDescent="0.25">
      <c r="A7" s="46" t="s">
        <v>79</v>
      </c>
      <c r="B7" s="48">
        <v>143170.80000000002</v>
      </c>
    </row>
    <row r="8" spans="1:2" x14ac:dyDescent="0.25">
      <c r="A8" s="46" t="s">
        <v>80</v>
      </c>
      <c r="B8" s="48">
        <v>133337.75</v>
      </c>
    </row>
    <row r="9" spans="1:2" x14ac:dyDescent="0.25">
      <c r="A9" s="46" t="s">
        <v>81</v>
      </c>
      <c r="B9" s="48">
        <v>128680</v>
      </c>
    </row>
    <row r="10" spans="1:2" x14ac:dyDescent="0.25">
      <c r="A10" s="46" t="s">
        <v>82</v>
      </c>
      <c r="B10" s="48">
        <v>109260.23000000001</v>
      </c>
    </row>
    <row r="11" spans="1:2" x14ac:dyDescent="0.25">
      <c r="A11" s="46" t="s">
        <v>101</v>
      </c>
      <c r="B11" s="48">
        <v>1162334.8600000001</v>
      </c>
    </row>
  </sheetData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showGridLines="0" zoomScale="122" zoomScaleNormal="122" workbookViewId="0">
      <selection activeCell="D16" sqref="D16"/>
    </sheetView>
  </sheetViews>
  <sheetFormatPr defaultRowHeight="15" x14ac:dyDescent="0.25"/>
  <cols>
    <col min="2" max="2" width="13.140625" customWidth="1"/>
    <col min="3" max="3" width="7.5703125" customWidth="1"/>
    <col min="4" max="4" width="16.5703125" customWidth="1"/>
  </cols>
  <sheetData>
    <row r="3" spans="2:4" x14ac:dyDescent="0.25">
      <c r="B3" s="45" t="s">
        <v>105</v>
      </c>
      <c r="C3" t="s">
        <v>106</v>
      </c>
      <c r="D3" t="s">
        <v>107</v>
      </c>
    </row>
    <row r="4" spans="2:4" x14ac:dyDescent="0.25">
      <c r="B4" s="46" t="s">
        <v>72</v>
      </c>
      <c r="C4" s="49">
        <v>105</v>
      </c>
      <c r="D4" s="48">
        <v>239690</v>
      </c>
    </row>
    <row r="5" spans="2:4" x14ac:dyDescent="0.25">
      <c r="B5" s="46" t="s">
        <v>71</v>
      </c>
      <c r="C5" s="49">
        <v>121</v>
      </c>
      <c r="D5" s="48">
        <v>203885</v>
      </c>
    </row>
    <row r="6" spans="2:4" x14ac:dyDescent="0.25">
      <c r="B6" s="46" t="s">
        <v>58</v>
      </c>
      <c r="C6" s="49">
        <v>49</v>
      </c>
      <c r="D6" s="48">
        <v>189300</v>
      </c>
    </row>
    <row r="7" spans="2:4" x14ac:dyDescent="0.25">
      <c r="B7" s="46" t="s">
        <v>62</v>
      </c>
      <c r="C7" s="49">
        <v>120</v>
      </c>
      <c r="D7" s="48">
        <v>132600</v>
      </c>
    </row>
    <row r="8" spans="2:4" x14ac:dyDescent="0.25">
      <c r="B8" s="46" t="s">
        <v>61</v>
      </c>
      <c r="C8" s="49">
        <v>237</v>
      </c>
      <c r="D8" s="48">
        <v>106887</v>
      </c>
    </row>
    <row r="9" spans="2:4" x14ac:dyDescent="0.25">
      <c r="B9" s="46" t="s">
        <v>16</v>
      </c>
      <c r="C9" s="49">
        <v>47</v>
      </c>
      <c r="D9" s="48">
        <v>106750</v>
      </c>
    </row>
    <row r="10" spans="2:4" x14ac:dyDescent="0.25">
      <c r="B10" s="46" t="s">
        <v>63</v>
      </c>
      <c r="C10" s="49">
        <v>48</v>
      </c>
      <c r="D10" s="48">
        <v>56884.05</v>
      </c>
    </row>
    <row r="11" spans="2:4" x14ac:dyDescent="0.25">
      <c r="B11" s="46" t="s">
        <v>59</v>
      </c>
      <c r="C11" s="49">
        <v>27</v>
      </c>
      <c r="D11" s="48">
        <v>50041.53</v>
      </c>
    </row>
    <row r="12" spans="2:4" x14ac:dyDescent="0.25">
      <c r="B12" s="46" t="s">
        <v>60</v>
      </c>
      <c r="C12" s="49">
        <v>83</v>
      </c>
      <c r="D12" s="48">
        <v>34445</v>
      </c>
    </row>
    <row r="13" spans="2:4" x14ac:dyDescent="0.25">
      <c r="B13" s="46" t="s">
        <v>14</v>
      </c>
      <c r="C13" s="49">
        <v>382</v>
      </c>
      <c r="D13" s="48">
        <v>27943.300000000003</v>
      </c>
    </row>
    <row r="14" spans="2:4" x14ac:dyDescent="0.25">
      <c r="B14" s="46" t="s">
        <v>18</v>
      </c>
      <c r="C14" s="49">
        <v>109</v>
      </c>
      <c r="D14" s="48">
        <v>7108.98</v>
      </c>
    </row>
    <row r="15" spans="2:4" x14ac:dyDescent="0.25">
      <c r="B15" s="46" t="s">
        <v>12</v>
      </c>
      <c r="C15" s="49">
        <v>8</v>
      </c>
      <c r="D15" s="48">
        <v>6800</v>
      </c>
    </row>
    <row r="16" spans="2:4" x14ac:dyDescent="0.25">
      <c r="B16" s="46" t="s">
        <v>101</v>
      </c>
      <c r="C16" s="49">
        <v>1336</v>
      </c>
      <c r="D16" s="48">
        <v>1162334.8599999999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7"/>
  <sheetViews>
    <sheetView showGridLines="0" zoomScale="122" zoomScaleNormal="122" workbookViewId="0">
      <selection activeCell="D3" sqref="D3"/>
    </sheetView>
  </sheetViews>
  <sheetFormatPr defaultRowHeight="15" x14ac:dyDescent="0.25"/>
  <cols>
    <col min="2" max="2" width="11.5703125" customWidth="1"/>
    <col min="3" max="3" width="16.5703125" bestFit="1" customWidth="1"/>
    <col min="4" max="4" width="11.140625" customWidth="1"/>
  </cols>
  <sheetData>
    <row r="3" spans="2:4" x14ac:dyDescent="0.25">
      <c r="B3" s="45" t="s">
        <v>108</v>
      </c>
      <c r="C3" t="s">
        <v>107</v>
      </c>
      <c r="D3" t="s">
        <v>109</v>
      </c>
    </row>
    <row r="4" spans="2:4" x14ac:dyDescent="0.25">
      <c r="B4" s="46" t="s">
        <v>66</v>
      </c>
      <c r="C4" s="48">
        <v>198830</v>
      </c>
      <c r="D4" s="50">
        <v>0.17106085934650533</v>
      </c>
    </row>
    <row r="5" spans="2:4" x14ac:dyDescent="0.25">
      <c r="B5" s="46" t="s">
        <v>19</v>
      </c>
      <c r="C5" s="48">
        <v>143750</v>
      </c>
      <c r="D5" s="50">
        <v>0.12367348252809005</v>
      </c>
    </row>
    <row r="6" spans="2:4" x14ac:dyDescent="0.25">
      <c r="B6" s="46" t="s">
        <v>65</v>
      </c>
      <c r="C6" s="48">
        <v>136269.04999999999</v>
      </c>
      <c r="D6" s="50">
        <v>0.11723734242987427</v>
      </c>
    </row>
    <row r="7" spans="2:4" x14ac:dyDescent="0.25">
      <c r="B7" s="46" t="s">
        <v>64</v>
      </c>
      <c r="C7" s="48">
        <v>126198.85</v>
      </c>
      <c r="D7" s="50">
        <v>0.10857357405593084</v>
      </c>
    </row>
    <row r="8" spans="2:4" x14ac:dyDescent="0.25">
      <c r="B8" s="46" t="s">
        <v>77</v>
      </c>
      <c r="C8" s="48">
        <v>115430</v>
      </c>
      <c r="D8" s="50">
        <v>9.9308731048469101E-2</v>
      </c>
    </row>
    <row r="9" spans="2:4" x14ac:dyDescent="0.25">
      <c r="B9" s="46" t="s">
        <v>73</v>
      </c>
      <c r="C9" s="48">
        <v>77978.7</v>
      </c>
      <c r="D9" s="50">
        <v>6.7087981857482951E-2</v>
      </c>
    </row>
    <row r="10" spans="2:4" x14ac:dyDescent="0.25">
      <c r="B10" s="46" t="s">
        <v>68</v>
      </c>
      <c r="C10" s="48">
        <v>71000.850000000006</v>
      </c>
      <c r="D10" s="50">
        <v>6.1084677439683772E-2</v>
      </c>
    </row>
    <row r="11" spans="2:4" x14ac:dyDescent="0.25">
      <c r="B11" s="46" t="s">
        <v>78</v>
      </c>
      <c r="C11" s="48">
        <v>70234.899999999994</v>
      </c>
      <c r="D11" s="50">
        <v>6.0425702107910616E-2</v>
      </c>
    </row>
    <row r="12" spans="2:4" x14ac:dyDescent="0.25">
      <c r="B12" s="46" t="s">
        <v>67</v>
      </c>
      <c r="C12" s="48">
        <v>59584.05</v>
      </c>
      <c r="D12" s="50">
        <v>5.1262378898280656E-2</v>
      </c>
    </row>
    <row r="13" spans="2:4" x14ac:dyDescent="0.25">
      <c r="B13" s="46" t="s">
        <v>75</v>
      </c>
      <c r="C13" s="48">
        <v>58950</v>
      </c>
      <c r="D13" s="50">
        <v>5.0716882052388924E-2</v>
      </c>
    </row>
    <row r="14" spans="2:4" x14ac:dyDescent="0.25">
      <c r="B14" s="46" t="s">
        <v>69</v>
      </c>
      <c r="C14" s="48">
        <v>38619.08</v>
      </c>
      <c r="D14" s="50">
        <v>3.3225433847867213E-2</v>
      </c>
    </row>
    <row r="15" spans="2:4" x14ac:dyDescent="0.25">
      <c r="B15" s="46" t="s">
        <v>74</v>
      </c>
      <c r="C15" s="48">
        <v>36080</v>
      </c>
      <c r="D15" s="50">
        <v>3.1040968692963401E-2</v>
      </c>
    </row>
    <row r="16" spans="2:4" x14ac:dyDescent="0.25">
      <c r="B16" s="46" t="s">
        <v>76</v>
      </c>
      <c r="C16" s="48">
        <v>29409.38</v>
      </c>
      <c r="D16" s="50">
        <v>2.5301985694552772E-2</v>
      </c>
    </row>
    <row r="17" spans="2:4" x14ac:dyDescent="0.25">
      <c r="B17" s="46" t="s">
        <v>101</v>
      </c>
      <c r="C17" s="48">
        <v>1162334.8600000001</v>
      </c>
      <c r="D17" s="50">
        <v>1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showGridLines="0" showRowColHeaders="0" zoomScale="110" zoomScaleNormal="110" workbookViewId="0">
      <selection activeCell="C2" sqref="C2"/>
    </sheetView>
  </sheetViews>
  <sheetFormatPr defaultRowHeight="15" x14ac:dyDescent="0.25"/>
  <cols>
    <col min="2" max="2" width="15.140625" customWidth="1"/>
    <col min="3" max="7" width="14.42578125" customWidth="1"/>
    <col min="8" max="8" width="13.28515625" customWidth="1"/>
    <col min="9" max="9" width="16" customWidth="1"/>
  </cols>
  <sheetData>
    <row r="2" spans="2:9" x14ac:dyDescent="0.25">
      <c r="B2" s="45" t="s">
        <v>102</v>
      </c>
      <c r="C2" s="45" t="s">
        <v>112</v>
      </c>
    </row>
    <row r="3" spans="2:9" x14ac:dyDescent="0.25">
      <c r="B3" s="45" t="s">
        <v>111</v>
      </c>
      <c r="C3" s="51">
        <v>7</v>
      </c>
      <c r="D3" s="51">
        <v>8</v>
      </c>
      <c r="E3" s="51">
        <v>9</v>
      </c>
      <c r="F3" s="51">
        <v>10</v>
      </c>
      <c r="G3" s="51">
        <v>11</v>
      </c>
      <c r="H3" s="51">
        <v>12</v>
      </c>
      <c r="I3" s="51" t="s">
        <v>101</v>
      </c>
    </row>
    <row r="4" spans="2:9" x14ac:dyDescent="0.25">
      <c r="B4" s="46" t="s">
        <v>6</v>
      </c>
      <c r="C4" s="48">
        <v>39240</v>
      </c>
      <c r="D4" s="48">
        <v>30330</v>
      </c>
      <c r="E4" s="48">
        <v>42334.05</v>
      </c>
      <c r="F4" s="48">
        <v>105378.7</v>
      </c>
      <c r="G4" s="48">
        <v>46405.7</v>
      </c>
      <c r="H4" s="48">
        <v>29482.53</v>
      </c>
      <c r="I4" s="48">
        <v>293170.98</v>
      </c>
    </row>
    <row r="5" spans="2:9" x14ac:dyDescent="0.25">
      <c r="B5" s="46" t="s">
        <v>70</v>
      </c>
      <c r="C5" s="48">
        <v>129309.9</v>
      </c>
      <c r="D5" s="48">
        <v>27500</v>
      </c>
      <c r="E5" s="48"/>
      <c r="F5" s="48">
        <v>39800</v>
      </c>
      <c r="G5" s="48">
        <v>72455</v>
      </c>
      <c r="H5" s="48"/>
      <c r="I5" s="48">
        <v>269064.90000000002</v>
      </c>
    </row>
    <row r="6" spans="2:9" x14ac:dyDescent="0.25">
      <c r="B6" s="46" t="s">
        <v>10</v>
      </c>
      <c r="C6" s="48"/>
      <c r="D6" s="48">
        <v>124479.05</v>
      </c>
      <c r="E6" s="48">
        <v>70740</v>
      </c>
      <c r="F6" s="48"/>
      <c r="G6" s="48">
        <v>71000.850000000006</v>
      </c>
      <c r="H6" s="48"/>
      <c r="I6" s="48">
        <v>266219.90000000002</v>
      </c>
    </row>
    <row r="7" spans="2:9" x14ac:dyDescent="0.25">
      <c r="B7" s="46" t="s">
        <v>9</v>
      </c>
      <c r="C7" s="48"/>
      <c r="D7" s="48"/>
      <c r="E7" s="48">
        <v>147924.08000000002</v>
      </c>
      <c r="F7" s="48"/>
      <c r="G7" s="48">
        <v>34445</v>
      </c>
      <c r="H7" s="48"/>
      <c r="I7" s="48">
        <v>182369.08000000002</v>
      </c>
    </row>
    <row r="8" spans="2:9" x14ac:dyDescent="0.25">
      <c r="B8" s="46" t="s">
        <v>8</v>
      </c>
      <c r="C8" s="48"/>
      <c r="D8" s="48">
        <v>36080</v>
      </c>
      <c r="E8" s="48">
        <v>48000</v>
      </c>
      <c r="F8" s="48">
        <v>12330</v>
      </c>
      <c r="G8" s="48">
        <v>55100</v>
      </c>
      <c r="H8" s="48"/>
      <c r="I8" s="48">
        <v>151510</v>
      </c>
    </row>
    <row r="9" spans="2:9" x14ac:dyDescent="0.25">
      <c r="B9" s="46" t="s">
        <v>101</v>
      </c>
      <c r="C9" s="48">
        <v>168549.9</v>
      </c>
      <c r="D9" s="48">
        <v>218389.05</v>
      </c>
      <c r="E9" s="48">
        <v>308998.13</v>
      </c>
      <c r="F9" s="48">
        <v>157508.70000000001</v>
      </c>
      <c r="G9" s="48">
        <v>279406.55</v>
      </c>
      <c r="H9" s="48">
        <v>29482.53</v>
      </c>
      <c r="I9" s="48">
        <v>1162334.8600000001</v>
      </c>
    </row>
  </sheetData>
  <pageMargins left="0.511811024" right="0.511811024" top="0.78740157499999996" bottom="0.78740157499999996" header="0.31496062000000002" footer="0.31496062000000002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showGridLines="0" zoomScale="111" zoomScaleNormal="111" workbookViewId="0">
      <selection activeCell="H8" sqref="H8"/>
    </sheetView>
  </sheetViews>
  <sheetFormatPr defaultRowHeight="15" x14ac:dyDescent="0.25"/>
  <cols>
    <col min="2" max="2" width="15.140625" customWidth="1"/>
    <col min="3" max="3" width="9.140625" customWidth="1"/>
    <col min="4" max="4" width="8.42578125" customWidth="1"/>
    <col min="5" max="5" width="8.7109375" customWidth="1"/>
    <col min="6" max="6" width="8.5703125" customWidth="1"/>
    <col min="7" max="7" width="9.7109375" customWidth="1"/>
    <col min="8" max="8" width="10.7109375" customWidth="1"/>
  </cols>
  <sheetData>
    <row r="1" spans="2:8" x14ac:dyDescent="0.25">
      <c r="B1" s="45" t="s">
        <v>2</v>
      </c>
      <c r="C1" t="s">
        <v>114</v>
      </c>
    </row>
    <row r="3" spans="2:8" x14ac:dyDescent="0.25">
      <c r="B3" s="45" t="s">
        <v>102</v>
      </c>
      <c r="C3" s="45" t="s">
        <v>111</v>
      </c>
    </row>
    <row r="4" spans="2:8" x14ac:dyDescent="0.25">
      <c r="B4" s="45" t="s">
        <v>105</v>
      </c>
      <c r="C4" t="s">
        <v>6</v>
      </c>
      <c r="D4" t="s">
        <v>70</v>
      </c>
      <c r="E4" t="s">
        <v>10</v>
      </c>
      <c r="F4" t="s">
        <v>9</v>
      </c>
      <c r="G4" t="s">
        <v>8</v>
      </c>
      <c r="H4" t="s">
        <v>101</v>
      </c>
    </row>
    <row r="5" spans="2:8" x14ac:dyDescent="0.25">
      <c r="B5" s="46" t="s">
        <v>61</v>
      </c>
      <c r="C5" s="49">
        <v>70807</v>
      </c>
      <c r="D5" s="49"/>
      <c r="E5" s="49"/>
      <c r="F5" s="49"/>
      <c r="G5" s="49">
        <v>36080</v>
      </c>
      <c r="H5" s="49">
        <v>106887</v>
      </c>
    </row>
    <row r="6" spans="2:8" x14ac:dyDescent="0.25">
      <c r="B6" s="46" t="s">
        <v>58</v>
      </c>
      <c r="C6" s="49">
        <v>98100</v>
      </c>
      <c r="D6" s="49"/>
      <c r="E6" s="49">
        <v>43200</v>
      </c>
      <c r="F6" s="49"/>
      <c r="G6" s="49">
        <v>48000</v>
      </c>
      <c r="H6" s="49">
        <v>189300</v>
      </c>
    </row>
    <row r="7" spans="2:8" x14ac:dyDescent="0.25">
      <c r="B7" s="46" t="s">
        <v>14</v>
      </c>
      <c r="C7" s="49">
        <v>27943.300000000003</v>
      </c>
      <c r="D7" s="49"/>
      <c r="E7" s="49"/>
      <c r="F7" s="49"/>
      <c r="G7" s="49"/>
      <c r="H7" s="49">
        <v>27943.300000000003</v>
      </c>
    </row>
    <row r="8" spans="2:8" x14ac:dyDescent="0.25">
      <c r="B8" s="46" t="s">
        <v>63</v>
      </c>
      <c r="C8" s="49"/>
      <c r="D8" s="49">
        <v>25275</v>
      </c>
      <c r="E8" s="49">
        <v>19279.05</v>
      </c>
      <c r="F8" s="49"/>
      <c r="G8" s="49">
        <v>12330</v>
      </c>
      <c r="H8" s="49">
        <v>56884.05</v>
      </c>
    </row>
    <row r="9" spans="2:8" x14ac:dyDescent="0.25">
      <c r="B9" s="46" t="s">
        <v>12</v>
      </c>
      <c r="C9" s="49"/>
      <c r="D9" s="49">
        <v>6800</v>
      </c>
      <c r="E9" s="49"/>
      <c r="F9" s="49"/>
      <c r="G9" s="49"/>
      <c r="H9" s="49">
        <v>6800</v>
      </c>
    </row>
    <row r="10" spans="2:8" x14ac:dyDescent="0.25">
      <c r="B10" s="46" t="s">
        <v>62</v>
      </c>
      <c r="C10" s="49">
        <v>43750</v>
      </c>
      <c r="D10" s="49"/>
      <c r="E10" s="49"/>
      <c r="F10" s="49">
        <v>33750</v>
      </c>
      <c r="G10" s="49">
        <v>55100</v>
      </c>
      <c r="H10" s="49">
        <v>132600</v>
      </c>
    </row>
    <row r="11" spans="2:8" x14ac:dyDescent="0.25">
      <c r="B11" s="46" t="s">
        <v>72</v>
      </c>
      <c r="C11" s="49"/>
      <c r="D11" s="49"/>
      <c r="E11" s="49">
        <v>129690</v>
      </c>
      <c r="F11" s="49">
        <v>110000</v>
      </c>
      <c r="G11" s="49"/>
      <c r="H11" s="49">
        <v>239690</v>
      </c>
    </row>
    <row r="12" spans="2:8" x14ac:dyDescent="0.25">
      <c r="B12" s="46" t="s">
        <v>16</v>
      </c>
      <c r="C12" s="49"/>
      <c r="D12" s="49">
        <v>60500</v>
      </c>
      <c r="E12" s="49">
        <v>46250</v>
      </c>
      <c r="F12" s="49"/>
      <c r="G12" s="49"/>
      <c r="H12" s="49">
        <v>106750</v>
      </c>
    </row>
    <row r="13" spans="2:8" x14ac:dyDescent="0.25">
      <c r="B13" s="46" t="s">
        <v>18</v>
      </c>
      <c r="C13" s="49"/>
      <c r="D13" s="49">
        <v>2934.9</v>
      </c>
      <c r="E13" s="49"/>
      <c r="F13" s="49">
        <v>4174.08</v>
      </c>
      <c r="G13" s="49"/>
      <c r="H13" s="49">
        <v>7108.98</v>
      </c>
    </row>
    <row r="14" spans="2:8" x14ac:dyDescent="0.25">
      <c r="B14" s="46" t="s">
        <v>60</v>
      </c>
      <c r="C14" s="49"/>
      <c r="D14" s="49"/>
      <c r="E14" s="49"/>
      <c r="F14" s="49">
        <v>34445</v>
      </c>
      <c r="G14" s="49"/>
      <c r="H14" s="49">
        <v>34445</v>
      </c>
    </row>
    <row r="15" spans="2:8" x14ac:dyDescent="0.25">
      <c r="B15" s="46" t="s">
        <v>59</v>
      </c>
      <c r="C15" s="49">
        <v>22240.68</v>
      </c>
      <c r="D15" s="49"/>
      <c r="E15" s="49">
        <v>27800.850000000002</v>
      </c>
      <c r="F15" s="49"/>
      <c r="G15" s="49"/>
      <c r="H15" s="49">
        <v>50041.53</v>
      </c>
    </row>
    <row r="16" spans="2:8" x14ac:dyDescent="0.25">
      <c r="B16" s="46" t="s">
        <v>71</v>
      </c>
      <c r="C16" s="49">
        <v>30330</v>
      </c>
      <c r="D16" s="49">
        <v>173555</v>
      </c>
      <c r="E16" s="49"/>
      <c r="F16" s="49"/>
      <c r="G16" s="49"/>
      <c r="H16" s="49">
        <v>203885</v>
      </c>
    </row>
    <row r="17" spans="2:8" x14ac:dyDescent="0.25">
      <c r="B17" s="46" t="s">
        <v>101</v>
      </c>
      <c r="C17" s="49">
        <v>293170.98</v>
      </c>
      <c r="D17" s="49">
        <v>269064.90000000002</v>
      </c>
      <c r="E17" s="49">
        <v>266219.89999999997</v>
      </c>
      <c r="F17" s="49">
        <v>182369.08</v>
      </c>
      <c r="G17" s="49">
        <v>151510</v>
      </c>
      <c r="H17" s="49">
        <v>1162334.8599999999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showGridLines="0" showRowColHeaders="0" zoomScale="175" zoomScaleNormal="175" workbookViewId="0"/>
  </sheetViews>
  <sheetFormatPr defaultRowHeight="15" x14ac:dyDescent="0.25"/>
  <cols>
    <col min="2" max="2" width="18" bestFit="1" customWidth="1"/>
    <col min="3" max="3" width="8.28515625" customWidth="1"/>
    <col min="4" max="4" width="14" customWidth="1"/>
    <col min="5" max="5" width="15.140625" customWidth="1"/>
  </cols>
  <sheetData>
    <row r="3" spans="2:5" x14ac:dyDescent="0.25">
      <c r="B3" s="45" t="s">
        <v>111</v>
      </c>
      <c r="C3" t="s">
        <v>115</v>
      </c>
      <c r="D3" t="s">
        <v>116</v>
      </c>
      <c r="E3" t="s">
        <v>107</v>
      </c>
    </row>
    <row r="4" spans="2:5" x14ac:dyDescent="0.25">
      <c r="B4" s="46" t="s">
        <v>6</v>
      </c>
      <c r="C4" s="47">
        <v>13</v>
      </c>
      <c r="D4" s="52">
        <v>22551.613846153843</v>
      </c>
      <c r="E4" s="52">
        <v>293170.98</v>
      </c>
    </row>
    <row r="5" spans="2:5" x14ac:dyDescent="0.25">
      <c r="B5" s="46" t="s">
        <v>70</v>
      </c>
      <c r="C5" s="47">
        <v>7</v>
      </c>
      <c r="D5" s="52">
        <v>38437.842857142859</v>
      </c>
      <c r="E5" s="52">
        <v>269064.90000000002</v>
      </c>
    </row>
    <row r="6" spans="2:5" x14ac:dyDescent="0.25">
      <c r="B6" s="46" t="s">
        <v>10</v>
      </c>
      <c r="C6" s="47">
        <v>6</v>
      </c>
      <c r="D6" s="52">
        <v>44369.983333333337</v>
      </c>
      <c r="E6" s="52">
        <v>266219.90000000002</v>
      </c>
    </row>
    <row r="7" spans="2:5" x14ac:dyDescent="0.25">
      <c r="B7" s="46" t="s">
        <v>9</v>
      </c>
      <c r="C7" s="47">
        <v>5</v>
      </c>
      <c r="D7" s="52">
        <v>36473.816000000006</v>
      </c>
      <c r="E7" s="52">
        <v>182369.08000000002</v>
      </c>
    </row>
    <row r="8" spans="2:5" x14ac:dyDescent="0.25">
      <c r="B8" s="46" t="s">
        <v>8</v>
      </c>
      <c r="C8" s="47">
        <v>5</v>
      </c>
      <c r="D8" s="52">
        <v>30302</v>
      </c>
      <c r="E8" s="52">
        <v>151510</v>
      </c>
    </row>
    <row r="9" spans="2:5" x14ac:dyDescent="0.25">
      <c r="B9" s="46" t="s">
        <v>101</v>
      </c>
      <c r="C9" s="47">
        <v>36</v>
      </c>
      <c r="D9" s="52">
        <v>32287.07944444444</v>
      </c>
      <c r="E9" s="52">
        <v>1162334.8599999999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M39"/>
  <sheetViews>
    <sheetView showGridLines="0" topLeftCell="A3" zoomScale="130" zoomScaleNormal="130" workbookViewId="0">
      <selection activeCell="D6" sqref="D6"/>
    </sheetView>
  </sheetViews>
  <sheetFormatPr defaultRowHeight="15" x14ac:dyDescent="0.25"/>
  <cols>
    <col min="1" max="2" width="3.7109375" customWidth="1"/>
    <col min="3" max="3" width="11.85546875" customWidth="1"/>
    <col min="4" max="4" width="13.5703125" style="1" customWidth="1"/>
    <col min="5" max="5" width="12.7109375" customWidth="1"/>
    <col min="6" max="6" width="9.85546875" bestFit="1" customWidth="1"/>
    <col min="7" max="7" width="11.42578125" customWidth="1"/>
    <col min="8" max="8" width="11.140625" bestFit="1" customWidth="1"/>
    <col min="9" max="9" width="12.7109375" bestFit="1" customWidth="1"/>
    <col min="10" max="10" width="7.5703125" style="1" customWidth="1"/>
    <col min="11" max="11" width="15" bestFit="1" customWidth="1"/>
    <col min="12" max="12" width="6.85546875" customWidth="1"/>
    <col min="13" max="13" width="7.28515625" customWidth="1"/>
    <col min="14" max="14" width="1.7109375" customWidth="1"/>
  </cols>
  <sheetData>
    <row r="1" spans="2:13" ht="18.75" x14ac:dyDescent="0.3">
      <c r="B1" s="18" t="s">
        <v>99</v>
      </c>
      <c r="C1" s="18"/>
      <c r="D1" s="24"/>
      <c r="E1" s="18"/>
    </row>
    <row r="3" spans="2:13" ht="14.25" customHeight="1" x14ac:dyDescent="0.25">
      <c r="C3" s="39" t="s">
        <v>0</v>
      </c>
      <c r="D3" s="40" t="s">
        <v>20</v>
      </c>
      <c r="E3" s="40" t="s">
        <v>7</v>
      </c>
      <c r="F3" s="40" t="s">
        <v>4</v>
      </c>
      <c r="G3" s="40" t="s">
        <v>2</v>
      </c>
      <c r="H3" s="40" t="s">
        <v>1</v>
      </c>
      <c r="I3" s="40" t="s">
        <v>34</v>
      </c>
      <c r="J3" s="40" t="s">
        <v>3</v>
      </c>
      <c r="K3" s="40" t="s">
        <v>26</v>
      </c>
      <c r="L3" s="40" t="s">
        <v>33</v>
      </c>
      <c r="M3" s="41" t="s">
        <v>32</v>
      </c>
    </row>
    <row r="4" spans="2:13" x14ac:dyDescent="0.25">
      <c r="C4" s="25" t="s">
        <v>79</v>
      </c>
      <c r="D4" s="26">
        <v>42560</v>
      </c>
      <c r="E4" s="25" t="s">
        <v>78</v>
      </c>
      <c r="F4" s="25" t="s">
        <v>70</v>
      </c>
      <c r="G4" s="25" t="s">
        <v>17</v>
      </c>
      <c r="H4" s="25" t="s">
        <v>18</v>
      </c>
      <c r="I4" s="27">
        <v>65.22</v>
      </c>
      <c r="J4" s="28">
        <v>45</v>
      </c>
      <c r="K4" s="29">
        <f t="shared" ref="K4:K39" si="0">I4*J4</f>
        <v>2934.9</v>
      </c>
      <c r="L4" s="30">
        <f t="shared" ref="L4:L39" si="1">MONTH(D4)</f>
        <v>7</v>
      </c>
      <c r="M4" s="31">
        <f t="shared" ref="M4:M39" si="2">YEAR(D4)</f>
        <v>2016</v>
      </c>
    </row>
    <row r="5" spans="2:13" x14ac:dyDescent="0.25">
      <c r="C5" s="25" t="s">
        <v>80</v>
      </c>
      <c r="D5" s="26">
        <v>42561</v>
      </c>
      <c r="E5" s="25" t="s">
        <v>73</v>
      </c>
      <c r="F5" s="25" t="s">
        <v>6</v>
      </c>
      <c r="G5" s="25" t="s">
        <v>11</v>
      </c>
      <c r="H5" s="25" t="s">
        <v>58</v>
      </c>
      <c r="I5" s="27">
        <v>3270</v>
      </c>
      <c r="J5" s="28">
        <v>12</v>
      </c>
      <c r="K5" s="29">
        <f t="shared" si="0"/>
        <v>39240</v>
      </c>
      <c r="L5" s="30">
        <f t="shared" si="1"/>
        <v>7</v>
      </c>
      <c r="M5" s="31">
        <f t="shared" si="2"/>
        <v>2016</v>
      </c>
    </row>
    <row r="6" spans="2:13" x14ac:dyDescent="0.25">
      <c r="C6" s="25" t="s">
        <v>84</v>
      </c>
      <c r="D6" s="26">
        <v>42562</v>
      </c>
      <c r="E6" s="25" t="s">
        <v>66</v>
      </c>
      <c r="F6" s="25" t="s">
        <v>70</v>
      </c>
      <c r="G6" s="25" t="s">
        <v>17</v>
      </c>
      <c r="H6" s="25" t="s">
        <v>71</v>
      </c>
      <c r="I6" s="27">
        <v>1685</v>
      </c>
      <c r="J6" s="28">
        <v>75</v>
      </c>
      <c r="K6" s="29">
        <f t="shared" si="0"/>
        <v>126375</v>
      </c>
      <c r="L6" s="30">
        <f t="shared" si="1"/>
        <v>7</v>
      </c>
      <c r="M6" s="31">
        <f t="shared" si="2"/>
        <v>2016</v>
      </c>
    </row>
    <row r="7" spans="2:13" x14ac:dyDescent="0.25">
      <c r="C7" s="25" t="s">
        <v>84</v>
      </c>
      <c r="D7" s="26">
        <v>42589</v>
      </c>
      <c r="E7" s="25" t="s">
        <v>78</v>
      </c>
      <c r="F7" s="25" t="s">
        <v>70</v>
      </c>
      <c r="G7" s="25" t="s">
        <v>15</v>
      </c>
      <c r="H7" s="25" t="s">
        <v>16</v>
      </c>
      <c r="I7" s="27">
        <v>2750</v>
      </c>
      <c r="J7" s="28">
        <v>10</v>
      </c>
      <c r="K7" s="29">
        <f t="shared" si="0"/>
        <v>27500</v>
      </c>
      <c r="L7" s="30">
        <f t="shared" si="1"/>
        <v>8</v>
      </c>
      <c r="M7" s="31">
        <f t="shared" si="2"/>
        <v>2016</v>
      </c>
    </row>
    <row r="8" spans="2:13" x14ac:dyDescent="0.25">
      <c r="C8" s="25" t="s">
        <v>80</v>
      </c>
      <c r="D8" s="26">
        <v>42594</v>
      </c>
      <c r="E8" s="25" t="s">
        <v>74</v>
      </c>
      <c r="F8" s="25" t="s">
        <v>8</v>
      </c>
      <c r="G8" s="25" t="s">
        <v>17</v>
      </c>
      <c r="H8" s="25" t="s">
        <v>61</v>
      </c>
      <c r="I8" s="27">
        <v>451</v>
      </c>
      <c r="J8" s="28">
        <v>80</v>
      </c>
      <c r="K8" s="29">
        <f t="shared" si="0"/>
        <v>36080</v>
      </c>
      <c r="L8" s="30">
        <f t="shared" si="1"/>
        <v>8</v>
      </c>
      <c r="M8" s="31">
        <f t="shared" si="2"/>
        <v>2016</v>
      </c>
    </row>
    <row r="9" spans="2:13" x14ac:dyDescent="0.25">
      <c r="C9" s="25" t="s">
        <v>80</v>
      </c>
      <c r="D9" s="26">
        <v>42595</v>
      </c>
      <c r="E9" s="25" t="s">
        <v>65</v>
      </c>
      <c r="F9" s="25" t="s">
        <v>10</v>
      </c>
      <c r="G9" s="25" t="s">
        <v>15</v>
      </c>
      <c r="H9" s="25" t="s">
        <v>63</v>
      </c>
      <c r="I9" s="27">
        <v>1285.27</v>
      </c>
      <c r="J9" s="28">
        <v>15</v>
      </c>
      <c r="K9" s="29">
        <f t="shared" si="0"/>
        <v>19279.05</v>
      </c>
      <c r="L9" s="30">
        <f t="shared" si="1"/>
        <v>8</v>
      </c>
      <c r="M9" s="31">
        <f t="shared" si="2"/>
        <v>2016</v>
      </c>
    </row>
    <row r="10" spans="2:13" x14ac:dyDescent="0.25">
      <c r="C10" s="25" t="s">
        <v>5</v>
      </c>
      <c r="D10" s="26">
        <v>42595</v>
      </c>
      <c r="E10" s="25" t="s">
        <v>75</v>
      </c>
      <c r="F10" s="25" t="s">
        <v>10</v>
      </c>
      <c r="G10" s="25" t="s">
        <v>15</v>
      </c>
      <c r="H10" s="25" t="s">
        <v>72</v>
      </c>
      <c r="I10" s="27">
        <v>2358</v>
      </c>
      <c r="J10" s="28">
        <v>25</v>
      </c>
      <c r="K10" s="29">
        <f t="shared" si="0"/>
        <v>58950</v>
      </c>
      <c r="L10" s="30">
        <f t="shared" si="1"/>
        <v>8</v>
      </c>
      <c r="M10" s="31">
        <f t="shared" si="2"/>
        <v>2016</v>
      </c>
    </row>
    <row r="11" spans="2:13" x14ac:dyDescent="0.25">
      <c r="C11" s="25" t="s">
        <v>81</v>
      </c>
      <c r="D11" s="26">
        <v>42599</v>
      </c>
      <c r="E11" s="25" t="s">
        <v>67</v>
      </c>
      <c r="F11" s="25" t="s">
        <v>6</v>
      </c>
      <c r="G11" s="25" t="s">
        <v>17</v>
      </c>
      <c r="H11" s="25" t="s">
        <v>71</v>
      </c>
      <c r="I11" s="27">
        <v>1685</v>
      </c>
      <c r="J11" s="28">
        <v>18</v>
      </c>
      <c r="K11" s="29">
        <f t="shared" si="0"/>
        <v>30330</v>
      </c>
      <c r="L11" s="30">
        <f t="shared" si="1"/>
        <v>8</v>
      </c>
      <c r="M11" s="31">
        <f t="shared" si="2"/>
        <v>2016</v>
      </c>
    </row>
    <row r="12" spans="2:13" x14ac:dyDescent="0.25">
      <c r="C12" s="25" t="s">
        <v>81</v>
      </c>
      <c r="D12" s="26">
        <v>42610</v>
      </c>
      <c r="E12" s="25" t="s">
        <v>65</v>
      </c>
      <c r="F12" s="25" t="s">
        <v>10</v>
      </c>
      <c r="G12" s="25" t="s">
        <v>15</v>
      </c>
      <c r="H12" s="25" t="s">
        <v>16</v>
      </c>
      <c r="I12" s="27">
        <v>1850</v>
      </c>
      <c r="J12" s="28">
        <v>25</v>
      </c>
      <c r="K12" s="29">
        <f t="shared" si="0"/>
        <v>46250</v>
      </c>
      <c r="L12" s="30">
        <f t="shared" si="1"/>
        <v>8</v>
      </c>
      <c r="M12" s="31">
        <f t="shared" si="2"/>
        <v>2016</v>
      </c>
    </row>
    <row r="13" spans="2:13" x14ac:dyDescent="0.25">
      <c r="C13" s="25" t="s">
        <v>84</v>
      </c>
      <c r="D13" s="26">
        <v>42617</v>
      </c>
      <c r="E13" s="25" t="s">
        <v>77</v>
      </c>
      <c r="F13" s="25" t="s">
        <v>8</v>
      </c>
      <c r="G13" s="25" t="s">
        <v>11</v>
      </c>
      <c r="H13" s="25" t="s">
        <v>58</v>
      </c>
      <c r="I13" s="27">
        <v>4800</v>
      </c>
      <c r="J13" s="28">
        <v>10</v>
      </c>
      <c r="K13" s="29">
        <f t="shared" si="0"/>
        <v>48000</v>
      </c>
      <c r="L13" s="30">
        <f t="shared" si="1"/>
        <v>9</v>
      </c>
      <c r="M13" s="31">
        <f t="shared" si="2"/>
        <v>2016</v>
      </c>
    </row>
    <row r="14" spans="2:13" x14ac:dyDescent="0.25">
      <c r="C14" s="25" t="s">
        <v>79</v>
      </c>
      <c r="D14" s="26">
        <v>42624</v>
      </c>
      <c r="E14" s="25" t="s">
        <v>65</v>
      </c>
      <c r="F14" s="25" t="s">
        <v>10</v>
      </c>
      <c r="G14" s="25" t="s">
        <v>15</v>
      </c>
      <c r="H14" s="25" t="s">
        <v>72</v>
      </c>
      <c r="I14" s="27">
        <v>2358</v>
      </c>
      <c r="J14" s="28">
        <v>30</v>
      </c>
      <c r="K14" s="29">
        <f t="shared" si="0"/>
        <v>70740</v>
      </c>
      <c r="L14" s="30">
        <f t="shared" si="1"/>
        <v>9</v>
      </c>
      <c r="M14" s="31">
        <f t="shared" si="2"/>
        <v>2016</v>
      </c>
    </row>
    <row r="15" spans="2:13" x14ac:dyDescent="0.25">
      <c r="C15" s="25" t="s">
        <v>82</v>
      </c>
      <c r="D15" s="26">
        <v>42640</v>
      </c>
      <c r="E15" s="25" t="s">
        <v>64</v>
      </c>
      <c r="F15" s="25" t="s">
        <v>6</v>
      </c>
      <c r="G15" s="25" t="s">
        <v>11</v>
      </c>
      <c r="H15" s="25" t="s">
        <v>58</v>
      </c>
      <c r="I15" s="27">
        <v>3270</v>
      </c>
      <c r="J15" s="28">
        <v>4</v>
      </c>
      <c r="K15" s="29">
        <f t="shared" si="0"/>
        <v>13080</v>
      </c>
      <c r="L15" s="30">
        <f t="shared" si="1"/>
        <v>9</v>
      </c>
      <c r="M15" s="31">
        <f t="shared" si="2"/>
        <v>2016</v>
      </c>
    </row>
    <row r="16" spans="2:13" x14ac:dyDescent="0.25">
      <c r="C16" s="25" t="s">
        <v>79</v>
      </c>
      <c r="D16" s="26">
        <v>42640</v>
      </c>
      <c r="E16" s="25" t="s">
        <v>67</v>
      </c>
      <c r="F16" s="25" t="s">
        <v>6</v>
      </c>
      <c r="G16" s="25" t="s">
        <v>13</v>
      </c>
      <c r="H16" s="25" t="s">
        <v>14</v>
      </c>
      <c r="I16" s="27">
        <v>73.150000000000006</v>
      </c>
      <c r="J16" s="28">
        <v>87</v>
      </c>
      <c r="K16" s="29">
        <f t="shared" si="0"/>
        <v>6364.05</v>
      </c>
      <c r="L16" s="30">
        <f t="shared" si="1"/>
        <v>9</v>
      </c>
      <c r="M16" s="31">
        <f t="shared" si="2"/>
        <v>2016</v>
      </c>
    </row>
    <row r="17" spans="3:13" x14ac:dyDescent="0.25">
      <c r="C17" s="25" t="s">
        <v>5</v>
      </c>
      <c r="D17" s="26">
        <v>42640</v>
      </c>
      <c r="E17" s="25" t="s">
        <v>69</v>
      </c>
      <c r="F17" s="25" t="s">
        <v>9</v>
      </c>
      <c r="G17" s="25" t="s">
        <v>17</v>
      </c>
      <c r="H17" s="25" t="s">
        <v>18</v>
      </c>
      <c r="I17" s="27">
        <v>65.22</v>
      </c>
      <c r="J17" s="28">
        <v>64</v>
      </c>
      <c r="K17" s="29">
        <f t="shared" si="0"/>
        <v>4174.08</v>
      </c>
      <c r="L17" s="30">
        <f t="shared" si="1"/>
        <v>9</v>
      </c>
      <c r="M17" s="31">
        <f t="shared" si="2"/>
        <v>2016</v>
      </c>
    </row>
    <row r="18" spans="3:13" x14ac:dyDescent="0.25">
      <c r="C18" s="25" t="s">
        <v>83</v>
      </c>
      <c r="D18" s="26">
        <v>42640</v>
      </c>
      <c r="E18" s="25" t="s">
        <v>19</v>
      </c>
      <c r="F18" s="25" t="s">
        <v>9</v>
      </c>
      <c r="G18" s="25" t="s">
        <v>13</v>
      </c>
      <c r="H18" s="25" t="s">
        <v>62</v>
      </c>
      <c r="I18" s="27">
        <v>1250</v>
      </c>
      <c r="J18" s="28">
        <v>27</v>
      </c>
      <c r="K18" s="29">
        <f t="shared" si="0"/>
        <v>33750</v>
      </c>
      <c r="L18" s="30">
        <f t="shared" si="1"/>
        <v>9</v>
      </c>
      <c r="M18" s="31">
        <f t="shared" si="2"/>
        <v>2016</v>
      </c>
    </row>
    <row r="19" spans="3:13" x14ac:dyDescent="0.25">
      <c r="C19" s="25" t="s">
        <v>79</v>
      </c>
      <c r="D19" s="26">
        <v>42640</v>
      </c>
      <c r="E19" s="25" t="s">
        <v>67</v>
      </c>
      <c r="F19" s="25" t="s">
        <v>6</v>
      </c>
      <c r="G19" s="25" t="s">
        <v>11</v>
      </c>
      <c r="H19" s="25" t="s">
        <v>58</v>
      </c>
      <c r="I19" s="27">
        <v>3270</v>
      </c>
      <c r="J19" s="28">
        <v>7</v>
      </c>
      <c r="K19" s="29">
        <f t="shared" si="0"/>
        <v>22890</v>
      </c>
      <c r="L19" s="30">
        <f t="shared" si="1"/>
        <v>9</v>
      </c>
      <c r="M19" s="31">
        <f t="shared" si="2"/>
        <v>2016</v>
      </c>
    </row>
    <row r="20" spans="3:13" x14ac:dyDescent="0.25">
      <c r="C20" s="25" t="s">
        <v>5</v>
      </c>
      <c r="D20" s="26">
        <v>42641</v>
      </c>
      <c r="E20" s="25" t="s">
        <v>19</v>
      </c>
      <c r="F20" s="25" t="s">
        <v>9</v>
      </c>
      <c r="G20" s="25" t="s">
        <v>15</v>
      </c>
      <c r="H20" s="25" t="s">
        <v>72</v>
      </c>
      <c r="I20" s="27">
        <v>2200</v>
      </c>
      <c r="J20" s="28">
        <v>50</v>
      </c>
      <c r="K20" s="29">
        <f t="shared" si="0"/>
        <v>110000</v>
      </c>
      <c r="L20" s="30">
        <f t="shared" si="1"/>
        <v>9</v>
      </c>
      <c r="M20" s="31">
        <f t="shared" si="2"/>
        <v>2016</v>
      </c>
    </row>
    <row r="21" spans="3:13" x14ac:dyDescent="0.25">
      <c r="C21" s="25" t="s">
        <v>84</v>
      </c>
      <c r="D21" s="26">
        <v>42653</v>
      </c>
      <c r="E21" s="25" t="s">
        <v>78</v>
      </c>
      <c r="F21" s="25" t="s">
        <v>70</v>
      </c>
      <c r="G21" s="25" t="s">
        <v>11</v>
      </c>
      <c r="H21" s="25" t="s">
        <v>12</v>
      </c>
      <c r="I21" s="27">
        <v>850</v>
      </c>
      <c r="J21" s="28">
        <v>8</v>
      </c>
      <c r="K21" s="29">
        <f t="shared" si="0"/>
        <v>6800</v>
      </c>
      <c r="L21" s="30">
        <f t="shared" si="1"/>
        <v>10</v>
      </c>
      <c r="M21" s="31">
        <f t="shared" si="2"/>
        <v>2016</v>
      </c>
    </row>
    <row r="22" spans="3:13" x14ac:dyDescent="0.25">
      <c r="C22" s="25" t="s">
        <v>5</v>
      </c>
      <c r="D22" s="26">
        <v>42657</v>
      </c>
      <c r="E22" s="25" t="s">
        <v>64</v>
      </c>
      <c r="F22" s="25" t="s">
        <v>6</v>
      </c>
      <c r="G22" s="25" t="s">
        <v>11</v>
      </c>
      <c r="H22" s="25" t="s">
        <v>58</v>
      </c>
      <c r="I22" s="27">
        <v>3270</v>
      </c>
      <c r="J22" s="28">
        <v>7</v>
      </c>
      <c r="K22" s="29">
        <f t="shared" si="0"/>
        <v>22890</v>
      </c>
      <c r="L22" s="30">
        <f t="shared" si="1"/>
        <v>10</v>
      </c>
      <c r="M22" s="31">
        <f t="shared" si="2"/>
        <v>2016</v>
      </c>
    </row>
    <row r="23" spans="3:13" x14ac:dyDescent="0.25">
      <c r="C23" s="25" t="s">
        <v>83</v>
      </c>
      <c r="D23" s="26">
        <v>42661</v>
      </c>
      <c r="E23" s="25" t="s">
        <v>64</v>
      </c>
      <c r="F23" s="25" t="s">
        <v>6</v>
      </c>
      <c r="G23" s="25" t="s">
        <v>13</v>
      </c>
      <c r="H23" s="25" t="s">
        <v>62</v>
      </c>
      <c r="I23" s="27">
        <v>1250</v>
      </c>
      <c r="J23" s="28">
        <v>35</v>
      </c>
      <c r="K23" s="29">
        <f t="shared" si="0"/>
        <v>43750</v>
      </c>
      <c r="L23" s="30">
        <f t="shared" si="1"/>
        <v>10</v>
      </c>
      <c r="M23" s="31">
        <f t="shared" si="2"/>
        <v>2016</v>
      </c>
    </row>
    <row r="24" spans="3:13" x14ac:dyDescent="0.25">
      <c r="C24" s="25" t="s">
        <v>83</v>
      </c>
      <c r="D24" s="26">
        <v>42665</v>
      </c>
      <c r="E24" s="25" t="s">
        <v>77</v>
      </c>
      <c r="F24" s="25" t="s">
        <v>8</v>
      </c>
      <c r="G24" s="25" t="s">
        <v>15</v>
      </c>
      <c r="H24" s="25" t="s">
        <v>63</v>
      </c>
      <c r="I24" s="27">
        <v>685</v>
      </c>
      <c r="J24" s="28">
        <v>18</v>
      </c>
      <c r="K24" s="29">
        <f t="shared" si="0"/>
        <v>12330</v>
      </c>
      <c r="L24" s="30">
        <f t="shared" si="1"/>
        <v>10</v>
      </c>
      <c r="M24" s="31">
        <f t="shared" si="2"/>
        <v>2016</v>
      </c>
    </row>
    <row r="25" spans="3:13" x14ac:dyDescent="0.25">
      <c r="C25" s="25" t="s">
        <v>80</v>
      </c>
      <c r="D25" s="26">
        <v>42669</v>
      </c>
      <c r="E25" s="25" t="s">
        <v>73</v>
      </c>
      <c r="F25" s="25" t="s">
        <v>6</v>
      </c>
      <c r="G25" s="25" t="s">
        <v>17</v>
      </c>
      <c r="H25" s="25" t="s">
        <v>61</v>
      </c>
      <c r="I25" s="27">
        <v>451</v>
      </c>
      <c r="J25" s="28">
        <v>70</v>
      </c>
      <c r="K25" s="29">
        <f t="shared" si="0"/>
        <v>31570</v>
      </c>
      <c r="L25" s="30">
        <f t="shared" si="1"/>
        <v>10</v>
      </c>
      <c r="M25" s="31">
        <f t="shared" si="2"/>
        <v>2016</v>
      </c>
    </row>
    <row r="26" spans="3:13" x14ac:dyDescent="0.25">
      <c r="C26" s="25" t="s">
        <v>80</v>
      </c>
      <c r="D26" s="26">
        <v>42669</v>
      </c>
      <c r="E26" s="25" t="s">
        <v>73</v>
      </c>
      <c r="F26" s="25" t="s">
        <v>6</v>
      </c>
      <c r="G26" s="25" t="s">
        <v>13</v>
      </c>
      <c r="H26" s="25" t="s">
        <v>14</v>
      </c>
      <c r="I26" s="27">
        <v>73.150000000000006</v>
      </c>
      <c r="J26" s="28">
        <v>98</v>
      </c>
      <c r="K26" s="29">
        <f t="shared" si="0"/>
        <v>7168.7000000000007</v>
      </c>
      <c r="L26" s="30">
        <f t="shared" si="1"/>
        <v>10</v>
      </c>
      <c r="M26" s="31">
        <f t="shared" si="2"/>
        <v>2016</v>
      </c>
    </row>
    <row r="27" spans="3:13" x14ac:dyDescent="0.25">
      <c r="C27" s="25" t="s">
        <v>79</v>
      </c>
      <c r="D27" s="26">
        <v>42673</v>
      </c>
      <c r="E27" s="25" t="s">
        <v>78</v>
      </c>
      <c r="F27" s="25" t="s">
        <v>70</v>
      </c>
      <c r="G27" s="25" t="s">
        <v>15</v>
      </c>
      <c r="H27" s="25" t="s">
        <v>16</v>
      </c>
      <c r="I27" s="27">
        <v>2750</v>
      </c>
      <c r="J27" s="28">
        <v>12</v>
      </c>
      <c r="K27" s="29">
        <f t="shared" si="0"/>
        <v>33000</v>
      </c>
      <c r="L27" s="30">
        <f t="shared" si="1"/>
        <v>10</v>
      </c>
      <c r="M27" s="31">
        <f t="shared" si="2"/>
        <v>2016</v>
      </c>
    </row>
    <row r="28" spans="3:13" x14ac:dyDescent="0.25">
      <c r="C28" s="25" t="s">
        <v>82</v>
      </c>
      <c r="D28" s="26">
        <v>42677</v>
      </c>
      <c r="E28" s="25" t="s">
        <v>68</v>
      </c>
      <c r="F28" s="25" t="s">
        <v>10</v>
      </c>
      <c r="G28" s="25" t="s">
        <v>11</v>
      </c>
      <c r="H28" s="25" t="s">
        <v>59</v>
      </c>
      <c r="I28" s="27">
        <v>1853.39</v>
      </c>
      <c r="J28" s="28">
        <v>15</v>
      </c>
      <c r="K28" s="29">
        <f t="shared" si="0"/>
        <v>27800.850000000002</v>
      </c>
      <c r="L28" s="30">
        <f t="shared" si="1"/>
        <v>11</v>
      </c>
      <c r="M28" s="31">
        <f t="shared" si="2"/>
        <v>2016</v>
      </c>
    </row>
    <row r="29" spans="3:13" x14ac:dyDescent="0.25">
      <c r="C29" s="25" t="s">
        <v>83</v>
      </c>
      <c r="D29" s="26">
        <v>42679</v>
      </c>
      <c r="E29" s="25" t="s">
        <v>77</v>
      </c>
      <c r="F29" s="25" t="s">
        <v>8</v>
      </c>
      <c r="G29" s="25" t="s">
        <v>13</v>
      </c>
      <c r="H29" s="25" t="s">
        <v>62</v>
      </c>
      <c r="I29" s="27">
        <v>950</v>
      </c>
      <c r="J29" s="28">
        <v>25</v>
      </c>
      <c r="K29" s="29">
        <f t="shared" si="0"/>
        <v>23750</v>
      </c>
      <c r="L29" s="30">
        <f t="shared" si="1"/>
        <v>11</v>
      </c>
      <c r="M29" s="31">
        <f t="shared" si="2"/>
        <v>2016</v>
      </c>
    </row>
    <row r="30" spans="3:13" x14ac:dyDescent="0.25">
      <c r="C30" s="25" t="s">
        <v>81</v>
      </c>
      <c r="D30" s="26">
        <v>42679</v>
      </c>
      <c r="E30" s="25" t="s">
        <v>77</v>
      </c>
      <c r="F30" s="25" t="s">
        <v>8</v>
      </c>
      <c r="G30" s="25" t="s">
        <v>13</v>
      </c>
      <c r="H30" s="25" t="s">
        <v>62</v>
      </c>
      <c r="I30" s="27">
        <v>950</v>
      </c>
      <c r="J30" s="28">
        <v>33</v>
      </c>
      <c r="K30" s="29">
        <f t="shared" si="0"/>
        <v>31350</v>
      </c>
      <c r="L30" s="30">
        <f t="shared" si="1"/>
        <v>11</v>
      </c>
      <c r="M30" s="31">
        <f t="shared" si="2"/>
        <v>2016</v>
      </c>
    </row>
    <row r="31" spans="3:13" x14ac:dyDescent="0.25">
      <c r="C31" s="25" t="s">
        <v>83</v>
      </c>
      <c r="D31" s="26">
        <v>42681</v>
      </c>
      <c r="E31" s="25" t="s">
        <v>64</v>
      </c>
      <c r="F31" s="25" t="s">
        <v>6</v>
      </c>
      <c r="G31" s="25" t="s">
        <v>17</v>
      </c>
      <c r="H31" s="25" t="s">
        <v>61</v>
      </c>
      <c r="I31" s="27">
        <v>451</v>
      </c>
      <c r="J31" s="28">
        <v>87</v>
      </c>
      <c r="K31" s="29">
        <f t="shared" si="0"/>
        <v>39237</v>
      </c>
      <c r="L31" s="30">
        <f t="shared" si="1"/>
        <v>11</v>
      </c>
      <c r="M31" s="31">
        <f t="shared" si="2"/>
        <v>2016</v>
      </c>
    </row>
    <row r="32" spans="3:13" x14ac:dyDescent="0.25">
      <c r="C32" s="25" t="s">
        <v>81</v>
      </c>
      <c r="D32" s="26">
        <v>42683</v>
      </c>
      <c r="E32" s="25" t="s">
        <v>69</v>
      </c>
      <c r="F32" s="25" t="s">
        <v>9</v>
      </c>
      <c r="G32" s="25" t="s">
        <v>15</v>
      </c>
      <c r="H32" s="25" t="s">
        <v>60</v>
      </c>
      <c r="I32" s="27">
        <v>415</v>
      </c>
      <c r="J32" s="28">
        <v>50</v>
      </c>
      <c r="K32" s="29">
        <f t="shared" si="0"/>
        <v>20750</v>
      </c>
      <c r="L32" s="30">
        <f t="shared" si="1"/>
        <v>11</v>
      </c>
      <c r="M32" s="31">
        <f t="shared" si="2"/>
        <v>2016</v>
      </c>
    </row>
    <row r="33" spans="3:13" x14ac:dyDescent="0.25">
      <c r="C33" s="25" t="s">
        <v>82</v>
      </c>
      <c r="D33" s="26">
        <v>42683</v>
      </c>
      <c r="E33" s="25" t="s">
        <v>69</v>
      </c>
      <c r="F33" s="25" t="s">
        <v>9</v>
      </c>
      <c r="G33" s="25" t="s">
        <v>15</v>
      </c>
      <c r="H33" s="25" t="s">
        <v>60</v>
      </c>
      <c r="I33" s="27">
        <v>415</v>
      </c>
      <c r="J33" s="28">
        <v>33</v>
      </c>
      <c r="K33" s="29">
        <f t="shared" si="0"/>
        <v>13695</v>
      </c>
      <c r="L33" s="30">
        <f t="shared" si="1"/>
        <v>11</v>
      </c>
      <c r="M33" s="31">
        <f t="shared" si="2"/>
        <v>2016</v>
      </c>
    </row>
    <row r="34" spans="3:13" x14ac:dyDescent="0.25">
      <c r="C34" s="25" t="s">
        <v>5</v>
      </c>
      <c r="D34" s="26">
        <v>42685</v>
      </c>
      <c r="E34" s="25" t="s">
        <v>66</v>
      </c>
      <c r="F34" s="25" t="s">
        <v>70</v>
      </c>
      <c r="G34" s="25" t="s">
        <v>17</v>
      </c>
      <c r="H34" s="25" t="s">
        <v>71</v>
      </c>
      <c r="I34" s="27">
        <v>1685</v>
      </c>
      <c r="J34" s="28">
        <v>28</v>
      </c>
      <c r="K34" s="29">
        <f t="shared" si="0"/>
        <v>47180</v>
      </c>
      <c r="L34" s="30">
        <f t="shared" si="1"/>
        <v>11</v>
      </c>
      <c r="M34" s="31">
        <f t="shared" si="2"/>
        <v>2016</v>
      </c>
    </row>
    <row r="35" spans="3:13" x14ac:dyDescent="0.25">
      <c r="C35" s="25" t="s">
        <v>82</v>
      </c>
      <c r="D35" s="26">
        <v>42685</v>
      </c>
      <c r="E35" s="25" t="s">
        <v>66</v>
      </c>
      <c r="F35" s="25" t="s">
        <v>70</v>
      </c>
      <c r="G35" s="25" t="s">
        <v>15</v>
      </c>
      <c r="H35" s="25" t="s">
        <v>63</v>
      </c>
      <c r="I35" s="27">
        <v>1685</v>
      </c>
      <c r="J35" s="28">
        <v>15</v>
      </c>
      <c r="K35" s="29">
        <f t="shared" si="0"/>
        <v>25275</v>
      </c>
      <c r="L35" s="30">
        <f t="shared" si="1"/>
        <v>11</v>
      </c>
      <c r="M35" s="31">
        <f t="shared" si="2"/>
        <v>2016</v>
      </c>
    </row>
    <row r="36" spans="3:13" x14ac:dyDescent="0.25">
      <c r="C36" s="25" t="s">
        <v>5</v>
      </c>
      <c r="D36" s="26">
        <v>42689</v>
      </c>
      <c r="E36" s="25" t="s">
        <v>68</v>
      </c>
      <c r="F36" s="25" t="s">
        <v>10</v>
      </c>
      <c r="G36" s="25" t="s">
        <v>11</v>
      </c>
      <c r="H36" s="25" t="s">
        <v>58</v>
      </c>
      <c r="I36" s="27">
        <v>4800</v>
      </c>
      <c r="J36" s="28">
        <v>9</v>
      </c>
      <c r="K36" s="29">
        <f t="shared" si="0"/>
        <v>43200</v>
      </c>
      <c r="L36" s="30">
        <f t="shared" si="1"/>
        <v>11</v>
      </c>
      <c r="M36" s="31">
        <f t="shared" si="2"/>
        <v>2016</v>
      </c>
    </row>
    <row r="37" spans="3:13" x14ac:dyDescent="0.25">
      <c r="C37" s="25" t="s">
        <v>82</v>
      </c>
      <c r="D37" s="26">
        <v>42700</v>
      </c>
      <c r="E37" s="25" t="s">
        <v>76</v>
      </c>
      <c r="F37" s="25" t="s">
        <v>6</v>
      </c>
      <c r="G37" s="25" t="s">
        <v>13</v>
      </c>
      <c r="H37" s="25" t="s">
        <v>14</v>
      </c>
      <c r="I37" s="27">
        <v>73.150000000000006</v>
      </c>
      <c r="J37" s="28">
        <v>98</v>
      </c>
      <c r="K37" s="29">
        <f t="shared" si="0"/>
        <v>7168.7000000000007</v>
      </c>
      <c r="L37" s="30">
        <f t="shared" si="1"/>
        <v>11</v>
      </c>
      <c r="M37" s="31">
        <f t="shared" si="2"/>
        <v>2016</v>
      </c>
    </row>
    <row r="38" spans="3:13" x14ac:dyDescent="0.25">
      <c r="C38" s="25" t="s">
        <v>82</v>
      </c>
      <c r="D38" s="26">
        <v>42722</v>
      </c>
      <c r="E38" s="25" t="s">
        <v>76</v>
      </c>
      <c r="F38" s="25" t="s">
        <v>6</v>
      </c>
      <c r="G38" s="25" t="s">
        <v>11</v>
      </c>
      <c r="H38" s="25" t="s">
        <v>59</v>
      </c>
      <c r="I38" s="27">
        <v>1853.39</v>
      </c>
      <c r="J38" s="28">
        <v>12</v>
      </c>
      <c r="K38" s="29">
        <f t="shared" si="0"/>
        <v>22240.68</v>
      </c>
      <c r="L38" s="30">
        <f t="shared" si="1"/>
        <v>12</v>
      </c>
      <c r="M38" s="31">
        <f t="shared" si="2"/>
        <v>2016</v>
      </c>
    </row>
    <row r="39" spans="3:13" x14ac:dyDescent="0.25">
      <c r="C39" s="32" t="s">
        <v>79</v>
      </c>
      <c r="D39" s="33">
        <v>42722</v>
      </c>
      <c r="E39" s="32" t="s">
        <v>64</v>
      </c>
      <c r="F39" s="32" t="s">
        <v>6</v>
      </c>
      <c r="G39" s="32" t="s">
        <v>13</v>
      </c>
      <c r="H39" s="32" t="s">
        <v>14</v>
      </c>
      <c r="I39" s="34">
        <v>73.150000000000006</v>
      </c>
      <c r="J39" s="35">
        <v>99</v>
      </c>
      <c r="K39" s="36">
        <f t="shared" si="0"/>
        <v>7241.85</v>
      </c>
      <c r="L39" s="37">
        <f t="shared" si="1"/>
        <v>12</v>
      </c>
      <c r="M39" s="38">
        <f t="shared" si="2"/>
        <v>2016</v>
      </c>
    </row>
  </sheetData>
  <sortState ref="C2:M37">
    <sortCondition ref="D2"/>
  </sortState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B25"/>
  <sheetViews>
    <sheetView showGridLines="0" showRowColHeaders="0" zoomScale="117" zoomScaleNormal="117" workbookViewId="0">
      <selection activeCell="B10" sqref="B10"/>
    </sheetView>
  </sheetViews>
  <sheetFormatPr defaultRowHeight="15" x14ac:dyDescent="0.25"/>
  <cols>
    <col min="1" max="1" width="4.5703125" customWidth="1"/>
    <col min="2" max="2" width="81" customWidth="1"/>
    <col min="3" max="3" width="22" bestFit="1" customWidth="1"/>
    <col min="5" max="5" width="12.7109375" customWidth="1"/>
  </cols>
  <sheetData>
    <row r="2" spans="2:2" ht="21" x14ac:dyDescent="0.35">
      <c r="B2" s="22" t="s">
        <v>41</v>
      </c>
    </row>
    <row r="3" spans="2:2" ht="9" customHeight="1" x14ac:dyDescent="0.25"/>
    <row r="4" spans="2:2" x14ac:dyDescent="0.25">
      <c r="B4" s="23" t="s">
        <v>42</v>
      </c>
    </row>
    <row r="5" spans="2:2" x14ac:dyDescent="0.25">
      <c r="B5" s="21" t="s">
        <v>92</v>
      </c>
    </row>
    <row r="6" spans="2:2" x14ac:dyDescent="0.25">
      <c r="B6" s="21" t="s">
        <v>93</v>
      </c>
    </row>
    <row r="8" spans="2:2" x14ac:dyDescent="0.25">
      <c r="B8" s="23" t="s">
        <v>43</v>
      </c>
    </row>
    <row r="9" spans="2:2" x14ac:dyDescent="0.25">
      <c r="B9" s="42" t="s">
        <v>96</v>
      </c>
    </row>
    <row r="10" spans="2:2" x14ac:dyDescent="0.25">
      <c r="B10" s="43" t="s">
        <v>97</v>
      </c>
    </row>
    <row r="11" spans="2:2" x14ac:dyDescent="0.25">
      <c r="B11" t="s">
        <v>98</v>
      </c>
    </row>
    <row r="12" spans="2:2" x14ac:dyDescent="0.25">
      <c r="B12" t="s">
        <v>45</v>
      </c>
    </row>
    <row r="13" spans="2:2" x14ac:dyDescent="0.25">
      <c r="B13" t="s">
        <v>46</v>
      </c>
    </row>
    <row r="14" spans="2:2" x14ac:dyDescent="0.25">
      <c r="B14" t="s">
        <v>47</v>
      </c>
    </row>
    <row r="15" spans="2:2" x14ac:dyDescent="0.25">
      <c r="B15" t="s">
        <v>48</v>
      </c>
    </row>
    <row r="17" spans="2:2" x14ac:dyDescent="0.25">
      <c r="B17" s="23" t="s">
        <v>44</v>
      </c>
    </row>
    <row r="18" spans="2:2" x14ac:dyDescent="0.25">
      <c r="B18" t="s">
        <v>49</v>
      </c>
    </row>
    <row r="19" spans="2:2" x14ac:dyDescent="0.25">
      <c r="B19" t="s">
        <v>50</v>
      </c>
    </row>
    <row r="20" spans="2:2" x14ac:dyDescent="0.25">
      <c r="B20" t="s">
        <v>100</v>
      </c>
    </row>
    <row r="21" spans="2:2" x14ac:dyDescent="0.25">
      <c r="B21" t="s">
        <v>51</v>
      </c>
    </row>
    <row r="23" spans="2:2" x14ac:dyDescent="0.25">
      <c r="B23" s="23" t="s">
        <v>94</v>
      </c>
    </row>
    <row r="24" spans="2:2" x14ac:dyDescent="0.25">
      <c r="B24" t="s">
        <v>95</v>
      </c>
    </row>
    <row r="25" spans="2:2" x14ac:dyDescent="0.25">
      <c r="B25" t="s">
        <v>52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Tema</vt:lpstr>
      <vt:lpstr>R Vendedores</vt:lpstr>
      <vt:lpstr>R Produtos</vt:lpstr>
      <vt:lpstr>R Clientes</vt:lpstr>
      <vt:lpstr>FILXMES</vt:lpstr>
      <vt:lpstr>PRODXFILXCAT</vt:lpstr>
      <vt:lpstr>Media x Contagem</vt:lpstr>
      <vt:lpstr>BASE</vt:lpstr>
      <vt:lpstr>Anotações</vt:lpstr>
      <vt:lpstr>Email do Chefe</vt:lpstr>
      <vt:lpstr>Bkp Base</vt:lpstr>
      <vt:lpstr>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Geraldo Alvarenga</cp:lastModifiedBy>
  <dcterms:created xsi:type="dcterms:W3CDTF">2011-02-10T16:00:08Z</dcterms:created>
  <dcterms:modified xsi:type="dcterms:W3CDTF">2016-08-03T02:02:03Z</dcterms:modified>
</cp:coreProperties>
</file>